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5" windowWidth="10920" windowHeight="9855"/>
  </bookViews>
  <sheets>
    <sheet name="電機科" sheetId="21" r:id="rId1"/>
  </sheets>
  <definedNames>
    <definedName name="_xlnm.Print_Area" localSheetId="0">電機科!$A$1:$N$66,電機科!$A$68:$N$163</definedName>
  </definedNames>
  <calcPr calcId="145621"/>
</workbook>
</file>

<file path=xl/calcChain.xml><?xml version="1.0" encoding="utf-8"?>
<calcChain xmlns="http://schemas.openxmlformats.org/spreadsheetml/2006/main">
  <c r="G98" i="21" l="1"/>
  <c r="G97" i="21"/>
  <c r="G96" i="21"/>
  <c r="G95" i="21"/>
  <c r="G94" i="21"/>
  <c r="G133" i="21" l="1"/>
  <c r="G134" i="21"/>
  <c r="G136" i="21"/>
  <c r="G137" i="21"/>
  <c r="G138" i="21"/>
  <c r="G156" i="21" l="1"/>
  <c r="G155" i="21"/>
  <c r="G154" i="21"/>
  <c r="M146" i="21"/>
  <c r="L146" i="21"/>
  <c r="K146" i="21"/>
  <c r="J146" i="21"/>
  <c r="I146" i="21"/>
  <c r="H146" i="21"/>
  <c r="G145" i="21"/>
  <c r="G144" i="21"/>
  <c r="G143" i="21"/>
  <c r="G142" i="21"/>
  <c r="G141" i="21"/>
  <c r="G140" i="21"/>
  <c r="G139" i="21"/>
  <c r="G131" i="21"/>
  <c r="G129" i="21"/>
  <c r="M128" i="21"/>
  <c r="L128" i="21"/>
  <c r="K128" i="21"/>
  <c r="J128" i="21"/>
  <c r="I128" i="21"/>
  <c r="H128" i="21"/>
  <c r="G127" i="21"/>
  <c r="G126" i="21"/>
  <c r="G125" i="21"/>
  <c r="G124" i="21"/>
  <c r="G123" i="21"/>
  <c r="G122" i="21"/>
  <c r="G121" i="21"/>
  <c r="G119" i="21"/>
  <c r="G118" i="21"/>
  <c r="M117" i="21"/>
  <c r="L117" i="21"/>
  <c r="K117" i="21"/>
  <c r="J117" i="21"/>
  <c r="I117" i="21"/>
  <c r="H117" i="21"/>
  <c r="G116" i="21"/>
  <c r="G115" i="21"/>
  <c r="G114" i="21"/>
  <c r="G113" i="21"/>
  <c r="G112" i="21"/>
  <c r="G111" i="21"/>
  <c r="G110" i="21"/>
  <c r="G109" i="21"/>
  <c r="G108" i="21"/>
  <c r="M106" i="21"/>
  <c r="L106" i="21"/>
  <c r="K106" i="21"/>
  <c r="J106" i="21"/>
  <c r="I106" i="21"/>
  <c r="H106" i="21"/>
  <c r="G105" i="21"/>
  <c r="G104" i="21"/>
  <c r="G103" i="21"/>
  <c r="G102" i="21"/>
  <c r="G101" i="21"/>
  <c r="G100" i="21"/>
  <c r="G99" i="21"/>
  <c r="M93" i="21"/>
  <c r="L93" i="21"/>
  <c r="K93" i="21"/>
  <c r="J93" i="21"/>
  <c r="I93" i="21"/>
  <c r="H93" i="21"/>
  <c r="G92" i="21"/>
  <c r="G91" i="21"/>
  <c r="G90" i="21"/>
  <c r="G89" i="21"/>
  <c r="G88" i="21"/>
  <c r="G87" i="21"/>
  <c r="G86" i="21"/>
  <c r="G85" i="21"/>
  <c r="G84" i="21"/>
  <c r="M83" i="21"/>
  <c r="L83" i="21"/>
  <c r="K83" i="21"/>
  <c r="J83" i="21"/>
  <c r="I83" i="21"/>
  <c r="H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M64" i="21"/>
  <c r="L64" i="21"/>
  <c r="K64" i="21"/>
  <c r="J64" i="21"/>
  <c r="I64" i="21"/>
  <c r="H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M49" i="21"/>
  <c r="L49" i="21"/>
  <c r="K49" i="21"/>
  <c r="J49" i="21"/>
  <c r="I49" i="21"/>
  <c r="H49" i="21"/>
  <c r="G48" i="21"/>
  <c r="G47" i="21"/>
  <c r="G46" i="21"/>
  <c r="G45" i="21"/>
  <c r="G44" i="21"/>
  <c r="G43" i="21"/>
  <c r="G42" i="21"/>
  <c r="G41" i="21"/>
  <c r="G40" i="21"/>
  <c r="G39" i="21"/>
  <c r="M38" i="21"/>
  <c r="L38" i="21"/>
  <c r="K38" i="21"/>
  <c r="J38" i="21"/>
  <c r="I38" i="21"/>
  <c r="H38" i="21"/>
  <c r="G37" i="21"/>
  <c r="G36" i="21"/>
  <c r="G35" i="21"/>
  <c r="G34" i="21"/>
  <c r="G33" i="21"/>
  <c r="G32" i="21"/>
  <c r="G31" i="21"/>
  <c r="G30" i="21"/>
  <c r="G29" i="21"/>
  <c r="M28" i="21"/>
  <c r="L28" i="21"/>
  <c r="K28" i="21"/>
  <c r="J28" i="21"/>
  <c r="I28" i="21"/>
  <c r="H28" i="21"/>
  <c r="G27" i="21"/>
  <c r="G26" i="21"/>
  <c r="G25" i="21"/>
  <c r="G18" i="21"/>
  <c r="G15" i="21"/>
  <c r="G12" i="21"/>
  <c r="G9" i="21"/>
  <c r="G8" i="21"/>
  <c r="G7" i="21"/>
  <c r="G6" i="21"/>
  <c r="H149" i="21" l="1"/>
  <c r="H157" i="21" s="1"/>
  <c r="H147" i="21"/>
  <c r="I149" i="21"/>
  <c r="I147" i="21"/>
  <c r="I157" i="21"/>
  <c r="M147" i="21"/>
  <c r="M149" i="21"/>
  <c r="L147" i="21"/>
  <c r="L149" i="21"/>
  <c r="K147" i="21"/>
  <c r="K149" i="21"/>
  <c r="K157" i="21" s="1"/>
  <c r="J147" i="21"/>
  <c r="J149" i="21"/>
  <c r="J65" i="21"/>
  <c r="J66" i="21" s="1"/>
  <c r="L65" i="21"/>
  <c r="L66" i="21" s="1"/>
  <c r="G117" i="21"/>
  <c r="G148" i="21"/>
  <c r="M65" i="21"/>
  <c r="M66" i="21" s="1"/>
  <c r="I107" i="21"/>
  <c r="H107" i="21"/>
  <c r="H65" i="21"/>
  <c r="H66" i="21" s="1"/>
  <c r="K107" i="21"/>
  <c r="M107" i="21"/>
  <c r="G106" i="21"/>
  <c r="G28" i="21"/>
  <c r="G38" i="21"/>
  <c r="K65" i="21"/>
  <c r="K66" i="21" s="1"/>
  <c r="I65" i="21"/>
  <c r="I66" i="21" s="1"/>
  <c r="G49" i="21"/>
  <c r="G64" i="21"/>
  <c r="G83" i="21"/>
  <c r="L107" i="21"/>
  <c r="G93" i="21"/>
  <c r="J107" i="21"/>
  <c r="G128" i="21"/>
  <c r="G146" i="21"/>
  <c r="L157" i="21" l="1"/>
  <c r="J157" i="21"/>
  <c r="M150" i="21"/>
  <c r="M157" i="21"/>
  <c r="G147" i="21"/>
  <c r="G65" i="21"/>
  <c r="G66" i="21" s="1"/>
  <c r="G107" i="21"/>
  <c r="G157" i="21" l="1"/>
  <c r="G149" i="21"/>
  <c r="G151" i="21" s="1"/>
  <c r="G150" i="21"/>
  <c r="N160" i="21"/>
  <c r="N162" i="21" s="1"/>
  <c r="N161" i="21" l="1"/>
</calcChain>
</file>

<file path=xl/comments1.xml><?xml version="1.0" encoding="utf-8"?>
<comments xmlns="http://schemas.openxmlformats.org/spreadsheetml/2006/main">
  <authors>
    <author>Acer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4-8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6-10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4-6</t>
        </r>
      </text>
    </comment>
  </commentList>
</comments>
</file>

<file path=xl/sharedStrings.xml><?xml version="1.0" encoding="utf-8"?>
<sst xmlns="http://schemas.openxmlformats.org/spreadsheetml/2006/main" count="166" uniqueCount="130">
  <si>
    <t>類別</t>
  </si>
  <si>
    <t>領域/科目及學分數</t>
  </si>
  <si>
    <t>授課年段與學分配置</t>
  </si>
  <si>
    <t>備註</t>
  </si>
  <si>
    <t>第一學年</t>
  </si>
  <si>
    <t>第二學年</t>
  </si>
  <si>
    <t>第三學年</t>
  </si>
  <si>
    <t>名稱</t>
  </si>
  <si>
    <t>學分</t>
  </si>
  <si>
    <t>一</t>
  </si>
  <si>
    <t>二</t>
  </si>
  <si>
    <t>語文</t>
  </si>
  <si>
    <t>國語文</t>
  </si>
  <si>
    <t>英語文</t>
  </si>
  <si>
    <t>數學</t>
  </si>
  <si>
    <t>社會</t>
  </si>
  <si>
    <t>歷史</t>
  </si>
  <si>
    <t>地理</t>
  </si>
  <si>
    <t>公民與社會</t>
  </si>
  <si>
    <t>化學</t>
  </si>
  <si>
    <t>生物</t>
  </si>
  <si>
    <t>美術</t>
  </si>
  <si>
    <t>藝術與生活</t>
  </si>
  <si>
    <t>綜合活動</t>
  </si>
  <si>
    <t>生命教育</t>
  </si>
  <si>
    <t>「綜合活動領域」包括「生命教育」、「生涯規劃」、「家政」、「法律與生活」、「環境科學概論」等五科，「科技領域」包括「生活科技」、「資訊科技」等二科，各校自選二科共4 學分彈性開設。</t>
  </si>
  <si>
    <t>生涯規劃</t>
  </si>
  <si>
    <t>家政</t>
  </si>
  <si>
    <t>法律與生活</t>
  </si>
  <si>
    <t>環境科學概論</t>
  </si>
  <si>
    <t>科技</t>
  </si>
  <si>
    <t>生活科技</t>
  </si>
  <si>
    <t>資訊科技</t>
  </si>
  <si>
    <t>健康與體育</t>
  </si>
  <si>
    <t>健康與護理</t>
  </si>
  <si>
    <t>體育</t>
  </si>
  <si>
    <t>全民國防教育</t>
  </si>
  <si>
    <t>各群依屬性不同得進行差異性規劃。</t>
  </si>
  <si>
    <t>專業科目</t>
  </si>
  <si>
    <t>實習科目</t>
  </si>
  <si>
    <t>六學期每週單位合計12-18 節。</t>
  </si>
  <si>
    <t>六學期每週單位合計6-12 節。</t>
  </si>
  <si>
    <t>每週總上課節數</t>
  </si>
  <si>
    <t>類別</t>
    <phoneticPr fontId="1" type="noConversion"/>
  </si>
  <si>
    <t>1.「社會領域」包括「歷史」、「地理」、「公民與社會」三科，各校可依群科屬性、議題融入、學生生涯發展、學校發展特色、師資調配等彈性開設，合計為6-10 學分。學生至少修習二科以上。2.社會、自然科學與藝術領域必修課程可研擬跨科之統整型、探究型或實作型課程2 學分。</t>
    <phoneticPr fontId="1" type="noConversion"/>
  </si>
  <si>
    <t>音樂</t>
    <phoneticPr fontId="1" type="noConversion"/>
  </si>
  <si>
    <t>各校可依群科屬性、學生生涯發展、學校發展特色彈性調減至4 學分，合計為4-8 學分。</t>
    <phoneticPr fontId="1" type="noConversion"/>
  </si>
  <si>
    <t>物理</t>
    <phoneticPr fontId="1" type="noConversion"/>
  </si>
  <si>
    <t xml:space="preserve">1.「藝術領域」包括「音樂」、「美術」、「藝術生活」三科，各校自選二科共4 學分。
2.社會、自然科學與藝術領域必修課程可研擬跨科之統整型、探究型或實作型課程2 學分。
</t>
    <phoneticPr fontId="1" type="noConversion"/>
  </si>
  <si>
    <t>1.「自然科學領域」包括「物理」、「化學」、「生物」三科，各校可依群科屬性、議題融入、學生生涯發展、學校發展特色、師資調配等因素彈性開設，合計為4-6 學分。學生至少修習二科以上。2.社會、自然科學與藝術領域必修課程可研擬跨科之統整型、探究型或實作型課程2 學分。</t>
    <phoneticPr fontId="1" type="noConversion"/>
  </si>
  <si>
    <t>各校視需要自行規劃，須包括特殊需求領域課程。</t>
    <phoneticPr fontId="1" type="noConversion"/>
  </si>
  <si>
    <t>部定必修、校訂必修及選修課程學分上限總計。</t>
    <phoneticPr fontId="1" type="noConversion"/>
  </si>
  <si>
    <t>每週總應上課節數</t>
    <phoneticPr fontId="1" type="noConversion"/>
  </si>
  <si>
    <t>自然科學</t>
    <phoneticPr fontId="1" type="noConversion"/>
  </si>
  <si>
    <t>藝術</t>
    <phoneticPr fontId="1" type="noConversion"/>
  </si>
  <si>
    <t>180-192
(30-32)</t>
    <phoneticPr fontId="1" type="noConversion"/>
  </si>
  <si>
    <t>30-32
(30-32)</t>
    <phoneticPr fontId="1" type="noConversion"/>
  </si>
  <si>
    <t>各校開設規定選修學分1.2-1.5倍之選修課程，供學生自由選修。</t>
    <phoneticPr fontId="1" type="noConversion"/>
  </si>
  <si>
    <t>專業科目</t>
    <phoneticPr fontId="1" type="noConversion"/>
  </si>
  <si>
    <t>一般科目</t>
    <phoneticPr fontId="1" type="noConversion"/>
  </si>
  <si>
    <t>實習科目</t>
    <phoneticPr fontId="1" type="noConversion"/>
  </si>
  <si>
    <t>一般科目</t>
    <phoneticPr fontId="1" type="noConversion"/>
  </si>
  <si>
    <t>0學分0%</t>
    <phoneticPr fontId="1" type="noConversion"/>
  </si>
  <si>
    <t>小計</t>
    <phoneticPr fontId="1" type="noConversion"/>
  </si>
  <si>
    <t>0學分0%</t>
    <phoneticPr fontId="1" type="noConversion"/>
  </si>
  <si>
    <t>學分上限總計
(每週節數)</t>
    <phoneticPr fontId="1" type="noConversion"/>
  </si>
  <si>
    <t>小計</t>
    <phoneticPr fontId="1" type="noConversion"/>
  </si>
  <si>
    <t>小         計</t>
    <phoneticPr fontId="1" type="noConversion"/>
  </si>
  <si>
    <t>小       計</t>
    <phoneticPr fontId="1" type="noConversion"/>
  </si>
  <si>
    <t>部定必修學分合計(111-127)</t>
    <phoneticPr fontId="1" type="noConversion"/>
  </si>
  <si>
    <t>部定必修科目</t>
    <phoneticPr fontId="1" type="noConversion"/>
  </si>
  <si>
    <t>專業及實習科目小計(45-51)</t>
    <phoneticPr fontId="1" type="noConversion"/>
  </si>
  <si>
    <t>每週團體活動時間(節數)(12-18)</t>
    <phoneticPr fontId="1" type="noConversion"/>
  </si>
  <si>
    <t>每週彈性學習時間(節數)(6-12)</t>
    <phoneticPr fontId="1" type="noConversion"/>
  </si>
  <si>
    <t>一般科目</t>
    <phoneticPr fontId="1" type="noConversion"/>
  </si>
  <si>
    <t>一般科目小計(66-76)</t>
    <phoneticPr fontId="1" type="noConversion"/>
  </si>
  <si>
    <t>小計</t>
    <phoneticPr fontId="1" type="noConversion"/>
  </si>
  <si>
    <t>全學年開設總學分(180-192)</t>
    <phoneticPr fontId="1" type="noConversion"/>
  </si>
  <si>
    <t>【基準值】應修總學分(180-192)</t>
    <phoneticPr fontId="1" type="noConversion"/>
  </si>
  <si>
    <t>108技術型高級中等學校○○○○領域/○○○科目及學分數(電機科)</t>
    <phoneticPr fontId="1" type="noConversion"/>
  </si>
  <si>
    <t>基本電學</t>
    <phoneticPr fontId="1" type="noConversion"/>
  </si>
  <si>
    <t>電子學</t>
    <phoneticPr fontId="1" type="noConversion"/>
  </si>
  <si>
    <t>電工機械</t>
    <phoneticPr fontId="1" type="noConversion"/>
  </si>
  <si>
    <t>群共同專業科目，本群所屬之科別均應修習分，計12學分</t>
    <phoneticPr fontId="1" type="noConversion"/>
  </si>
  <si>
    <t>基本電學實習</t>
    <phoneticPr fontId="1" type="noConversion"/>
  </si>
  <si>
    <t>電子學實習ⅠⅡ</t>
    <phoneticPr fontId="1" type="noConversion"/>
  </si>
  <si>
    <t>群共同實習科目，本群所屬之科別均應修習，9學分。</t>
    <phoneticPr fontId="1" type="noConversion"/>
  </si>
  <si>
    <t>電機工程
技能領域</t>
    <phoneticPr fontId="1" type="noConversion"/>
  </si>
  <si>
    <t>電工實習</t>
    <phoneticPr fontId="1" type="noConversion"/>
  </si>
  <si>
    <t>可程式控制實習</t>
    <phoneticPr fontId="1" type="noConversion"/>
  </si>
  <si>
    <t>機電整合實習</t>
    <phoneticPr fontId="1" type="noConversion"/>
  </si>
  <si>
    <t>智慧居家監控實</t>
    <phoneticPr fontId="1" type="noConversion"/>
  </si>
  <si>
    <t>電力電子應用實</t>
    <phoneticPr fontId="1" type="noConversion"/>
  </si>
  <si>
    <t>電工機械實習</t>
    <phoneticPr fontId="1" type="noConversion"/>
  </si>
  <si>
    <t>自動控制
技能領域</t>
    <phoneticPr fontId="1" type="noConversion"/>
  </si>
  <si>
    <t>適用於電機科、控制科，計9學分。</t>
    <phoneticPr fontId="1" type="noConversion"/>
  </si>
  <si>
    <t>適用於電機科、控制科、冷凍空調科電機空調科，計9學分。</t>
    <phoneticPr fontId="1" type="noConversion"/>
  </si>
  <si>
    <t>專題實作</t>
    <phoneticPr fontId="1" type="noConversion"/>
  </si>
  <si>
    <t>配線設計</t>
    <phoneticPr fontId="1" type="noConversion"/>
  </si>
  <si>
    <t>數位邏輯</t>
    <phoneticPr fontId="1" type="noConversion"/>
  </si>
  <si>
    <t>電子電路</t>
    <phoneticPr fontId="1" type="noConversion"/>
  </si>
  <si>
    <t>高壓配電實習</t>
    <phoneticPr fontId="1" type="noConversion"/>
  </si>
  <si>
    <t>工業電子實習</t>
    <phoneticPr fontId="1" type="noConversion"/>
  </si>
  <si>
    <t>電機控制實習</t>
    <phoneticPr fontId="1" type="noConversion"/>
  </si>
  <si>
    <t>氣壓控制實習</t>
    <phoneticPr fontId="1" type="noConversion"/>
  </si>
  <si>
    <t>單晶片控制實習</t>
    <phoneticPr fontId="1" type="noConversion"/>
  </si>
  <si>
    <t>家電檢修實習</t>
    <phoneticPr fontId="1" type="noConversion"/>
  </si>
  <si>
    <t>電腦硬體裝修</t>
    <phoneticPr fontId="1" type="noConversion"/>
  </si>
  <si>
    <t>同科單班2選1</t>
    <phoneticPr fontId="1" type="noConversion"/>
  </si>
  <si>
    <t>同群跨科</t>
    <phoneticPr fontId="1" type="noConversion"/>
  </si>
  <si>
    <t>校訂必修</t>
  </si>
  <si>
    <t>校訂科目</t>
  </si>
  <si>
    <t>校訂必修學分數合計</t>
  </si>
  <si>
    <t>校訂選修</t>
  </si>
  <si>
    <t>校訂選修應修小計</t>
  </si>
  <si>
    <t>校訂選修開設開設總學分小計</t>
  </si>
  <si>
    <t>部定必修及校訂必修總學分</t>
  </si>
  <si>
    <t>(參考用以填報系統為主)【最低標準】校訂選修開設1.2倍-1.5倍規定計算</t>
  </si>
  <si>
    <t>部定必修及校訂必修開設總學分</t>
  </si>
  <si>
    <t>校訂選修開設學分(最低標準)1.2倍</t>
  </si>
  <si>
    <t>校訂選修開設學分(最高標準)1.5倍</t>
  </si>
  <si>
    <t>校訂必修及選修學分合計(65-81)</t>
  </si>
  <si>
    <r>
      <t>各校應提供學生</t>
    </r>
    <r>
      <rPr>
        <b/>
        <sz val="16"/>
        <color theme="1"/>
        <rFont val="微軟正黑體"/>
        <family val="2"/>
        <charset val="136"/>
      </rPr>
      <t>跨班自由選修課程</t>
    </r>
    <r>
      <rPr>
        <sz val="16"/>
        <color theme="1"/>
        <rFont val="微軟正黑體"/>
        <family val="2"/>
        <charset val="136"/>
      </rPr>
      <t>，學校開設之選修總學分數，應達學生應修習選修學分數之1.2-1.5 倍。</t>
    </r>
    <phoneticPr fontId="1" type="noConversion"/>
  </si>
  <si>
    <t>工業配線實習</t>
    <phoneticPr fontId="1" type="noConversion"/>
  </si>
  <si>
    <t>電路檢測實習</t>
    <phoneticPr fontId="1" type="noConversion"/>
  </si>
  <si>
    <t>自來水管配管實習</t>
    <phoneticPr fontId="1" type="noConversion"/>
  </si>
  <si>
    <t>數學</t>
    <phoneticPr fontId="1" type="noConversion"/>
  </si>
  <si>
    <t>基礎配管實習</t>
    <phoneticPr fontId="1" type="noConversion"/>
  </si>
  <si>
    <t>綱路應用實務</t>
    <phoneticPr fontId="1" type="noConversion"/>
  </si>
  <si>
    <t>居家水電節能實務和安全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</si>
</sst>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b/>
      <sz val="9"/>
      <color indexed="81"/>
      <name val="Tahoma"/>
      <family val="2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26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top" wrapText="1"/>
    </xf>
    <xf numFmtId="0" fontId="4" fillId="4" borderId="12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10" xfId="0" applyNumberFormat="1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49" fontId="4" fillId="0" borderId="18" xfId="0" applyNumberFormat="1" applyFont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45" xfId="0" applyNumberFormat="1" applyFont="1" applyFill="1" applyBorder="1" applyAlignment="1">
      <alignment horizontal="center" vertical="center" wrapText="1"/>
    </xf>
    <xf numFmtId="0" fontId="5" fillId="4" borderId="5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4" fillId="4" borderId="45" xfId="0" applyNumberFormat="1" applyFont="1" applyFill="1" applyBorder="1" applyAlignment="1">
      <alignment horizontal="center" vertical="center" wrapText="1"/>
    </xf>
    <xf numFmtId="0" fontId="4" fillId="4" borderId="53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4" borderId="48" xfId="0" applyNumberFormat="1" applyFont="1" applyFill="1" applyBorder="1" applyAlignment="1">
      <alignment horizontal="center" vertical="center" wrapText="1"/>
    </xf>
    <xf numFmtId="0" fontId="5" fillId="4" borderId="48" xfId="0" applyNumberFormat="1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top" wrapText="1"/>
    </xf>
    <xf numFmtId="0" fontId="2" fillId="0" borderId="48" xfId="0" applyFont="1" applyBorder="1">
      <alignment vertical="center"/>
    </xf>
    <xf numFmtId="1" fontId="2" fillId="0" borderId="48" xfId="0" applyNumberFormat="1" applyFont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vertical="top" wrapText="1"/>
    </xf>
    <xf numFmtId="0" fontId="4" fillId="0" borderId="36" xfId="0" applyFont="1" applyBorder="1" applyAlignment="1">
      <alignment vertical="center" wrapText="1"/>
    </xf>
    <xf numFmtId="0" fontId="4" fillId="0" borderId="36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vertical="center" wrapText="1"/>
    </xf>
    <xf numFmtId="49" fontId="4" fillId="0" borderId="30" xfId="0" applyNumberFormat="1" applyFont="1" applyBorder="1" applyAlignment="1">
      <alignment vertical="top" wrapText="1"/>
    </xf>
    <xf numFmtId="49" fontId="4" fillId="0" borderId="53" xfId="0" applyNumberFormat="1" applyFont="1" applyBorder="1" applyAlignment="1">
      <alignment vertical="top" wrapText="1"/>
    </xf>
    <xf numFmtId="0" fontId="2" fillId="0" borderId="51" xfId="0" applyFont="1" applyBorder="1" applyAlignment="1">
      <alignment vertical="center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2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4" borderId="56" xfId="0" applyNumberFormat="1" applyFont="1" applyFill="1" applyBorder="1" applyAlignment="1">
      <alignment horizontal="center" vertical="center" wrapText="1"/>
    </xf>
    <xf numFmtId="0" fontId="5" fillId="4" borderId="24" xfId="0" applyNumberFormat="1" applyFont="1" applyFill="1" applyBorder="1" applyAlignment="1">
      <alignment horizontal="center" vertical="center" wrapText="1"/>
    </xf>
    <xf numFmtId="0" fontId="5" fillId="4" borderId="54" xfId="0" applyNumberFormat="1" applyFont="1" applyFill="1" applyBorder="1" applyAlignment="1">
      <alignment horizontal="center" vertical="center" wrapText="1"/>
    </xf>
    <xf numFmtId="0" fontId="5" fillId="4" borderId="23" xfId="0" applyNumberFormat="1" applyFont="1" applyFill="1" applyBorder="1" applyAlignment="1">
      <alignment horizontal="center" vertical="center" wrapText="1"/>
    </xf>
    <xf numFmtId="0" fontId="5" fillId="4" borderId="16" xfId="0" applyNumberFormat="1" applyFont="1" applyFill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5" fillId="4" borderId="50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5" borderId="48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right" vertical="center"/>
    </xf>
    <xf numFmtId="0" fontId="7" fillId="5" borderId="50" xfId="0" applyFont="1" applyFill="1" applyBorder="1" applyAlignment="1">
      <alignment horizontal="right" vertical="center"/>
    </xf>
    <xf numFmtId="0" fontId="7" fillId="5" borderId="51" xfId="0" applyFont="1" applyFill="1" applyBorder="1" applyAlignment="1">
      <alignment horizontal="right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left" vertical="center"/>
    </xf>
    <xf numFmtId="0" fontId="2" fillId="4" borderId="50" xfId="0" applyFont="1" applyFill="1" applyBorder="1" applyAlignment="1">
      <alignment horizontal="left" vertical="center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4" borderId="5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justify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5" xfId="0" applyFont="1" applyBorder="1" applyAlignment="1">
      <alignment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justify" vertical="top" wrapText="1"/>
    </xf>
    <xf numFmtId="49" fontId="4" fillId="0" borderId="5" xfId="0" applyNumberFormat="1" applyFont="1" applyBorder="1" applyAlignment="1">
      <alignment horizontal="justify" vertical="top" wrapText="1"/>
    </xf>
    <xf numFmtId="49" fontId="4" fillId="0" borderId="5" xfId="0" applyNumberFormat="1" applyFont="1" applyBorder="1" applyAlignment="1">
      <alignment vertical="top" wrapText="1"/>
    </xf>
    <xf numFmtId="0" fontId="4" fillId="0" borderId="43" xfId="0" applyFont="1" applyBorder="1" applyAlignment="1">
      <alignment horizontal="center" vertical="center" textRotation="255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3"/>
  <sheetViews>
    <sheetView tabSelected="1" topLeftCell="B118" zoomScale="55" zoomScaleNormal="55" workbookViewId="0">
      <selection activeCell="E140" sqref="E140:F140"/>
    </sheetView>
  </sheetViews>
  <sheetFormatPr defaultRowHeight="21" x14ac:dyDescent="0.25"/>
  <cols>
    <col min="1" max="2" width="4.875" style="1" customWidth="1"/>
    <col min="3" max="3" width="3.625" style="1" customWidth="1"/>
    <col min="4" max="4" width="6.75" style="1" customWidth="1"/>
    <col min="5" max="5" width="12.75" style="1" customWidth="1"/>
    <col min="6" max="6" width="17.125" style="1" customWidth="1"/>
    <col min="7" max="7" width="13.875" style="1" bestFit="1" customWidth="1"/>
    <col min="8" max="11" width="12.25" style="1" bestFit="1" customWidth="1"/>
    <col min="12" max="12" width="12.25" style="1" customWidth="1"/>
    <col min="13" max="13" width="12.25" style="1" bestFit="1" customWidth="1"/>
    <col min="14" max="14" width="57.75" style="1" customWidth="1"/>
    <col min="15" max="16384" width="9" style="1"/>
  </cols>
  <sheetData>
    <row r="1" spans="1:14" x14ac:dyDescent="0.25">
      <c r="A1" s="258" t="s">
        <v>79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.75" thickBot="1" x14ac:dyDescent="0.3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x14ac:dyDescent="0.25">
      <c r="A3" s="193" t="s">
        <v>43</v>
      </c>
      <c r="B3" s="194"/>
      <c r="C3" s="194"/>
      <c r="D3" s="195"/>
      <c r="E3" s="205" t="s">
        <v>1</v>
      </c>
      <c r="F3" s="205"/>
      <c r="G3" s="205"/>
      <c r="H3" s="205" t="s">
        <v>2</v>
      </c>
      <c r="I3" s="205"/>
      <c r="J3" s="205"/>
      <c r="K3" s="205"/>
      <c r="L3" s="205"/>
      <c r="M3" s="205"/>
      <c r="N3" s="254" t="s">
        <v>3</v>
      </c>
    </row>
    <row r="4" spans="1:14" x14ac:dyDescent="0.25">
      <c r="A4" s="196"/>
      <c r="B4" s="197"/>
      <c r="C4" s="197"/>
      <c r="D4" s="198"/>
      <c r="E4" s="209"/>
      <c r="F4" s="209"/>
      <c r="G4" s="209"/>
      <c r="H4" s="209" t="s">
        <v>4</v>
      </c>
      <c r="I4" s="209"/>
      <c r="J4" s="209" t="s">
        <v>5</v>
      </c>
      <c r="K4" s="209"/>
      <c r="L4" s="209" t="s">
        <v>6</v>
      </c>
      <c r="M4" s="209"/>
      <c r="N4" s="255"/>
    </row>
    <row r="5" spans="1:14" ht="21.75" thickBot="1" x14ac:dyDescent="0.3">
      <c r="A5" s="199"/>
      <c r="B5" s="200"/>
      <c r="C5" s="200"/>
      <c r="D5" s="201"/>
      <c r="E5" s="257" t="s">
        <v>7</v>
      </c>
      <c r="F5" s="257"/>
      <c r="G5" s="21" t="s">
        <v>8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56"/>
    </row>
    <row r="6" spans="1:14" x14ac:dyDescent="0.25">
      <c r="A6" s="241" t="s">
        <v>70</v>
      </c>
      <c r="B6" s="244" t="s">
        <v>74</v>
      </c>
      <c r="C6" s="245"/>
      <c r="D6" s="248" t="s">
        <v>11</v>
      </c>
      <c r="E6" s="249"/>
      <c r="F6" s="58" t="s">
        <v>12</v>
      </c>
      <c r="G6" s="8">
        <f>SUM(H6:M6)</f>
        <v>16</v>
      </c>
      <c r="H6" s="3">
        <v>3</v>
      </c>
      <c r="I6" s="3">
        <v>3</v>
      </c>
      <c r="J6" s="3">
        <v>3</v>
      </c>
      <c r="K6" s="3">
        <v>3</v>
      </c>
      <c r="L6" s="3">
        <v>2</v>
      </c>
      <c r="M6" s="3">
        <v>2</v>
      </c>
      <c r="N6" s="250"/>
    </row>
    <row r="7" spans="1:14" x14ac:dyDescent="0.25">
      <c r="A7" s="242"/>
      <c r="B7" s="215"/>
      <c r="C7" s="217"/>
      <c r="D7" s="232"/>
      <c r="E7" s="233"/>
      <c r="F7" s="4" t="s">
        <v>13</v>
      </c>
      <c r="G7" s="5">
        <f>SUM(H7:M7)</f>
        <v>12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251"/>
    </row>
    <row r="8" spans="1:14" ht="42" x14ac:dyDescent="0.25">
      <c r="A8" s="242"/>
      <c r="B8" s="215"/>
      <c r="C8" s="217"/>
      <c r="D8" s="165" t="s">
        <v>14</v>
      </c>
      <c r="E8" s="166"/>
      <c r="F8" s="4" t="s">
        <v>14</v>
      </c>
      <c r="G8" s="8">
        <f>SUM(H8:M8)</f>
        <v>8</v>
      </c>
      <c r="H8" s="6">
        <v>4</v>
      </c>
      <c r="I8" s="6">
        <v>4</v>
      </c>
      <c r="J8" s="6"/>
      <c r="K8" s="6"/>
      <c r="L8" s="6"/>
      <c r="M8" s="6"/>
      <c r="N8" s="7" t="s">
        <v>46</v>
      </c>
    </row>
    <row r="9" spans="1:14" ht="54.75" customHeight="1" x14ac:dyDescent="0.25">
      <c r="A9" s="242"/>
      <c r="B9" s="215"/>
      <c r="C9" s="217"/>
      <c r="D9" s="230" t="s">
        <v>15</v>
      </c>
      <c r="E9" s="231"/>
      <c r="F9" s="4" t="s">
        <v>16</v>
      </c>
      <c r="G9" s="139">
        <f>SUM(H9:M11)</f>
        <v>6</v>
      </c>
      <c r="H9" s="6"/>
      <c r="I9" s="6"/>
      <c r="J9" s="6">
        <v>2</v>
      </c>
      <c r="K9" s="6"/>
      <c r="L9" s="6"/>
      <c r="M9" s="6"/>
      <c r="N9" s="252" t="s">
        <v>44</v>
      </c>
    </row>
    <row r="10" spans="1:14" ht="54.75" customHeight="1" x14ac:dyDescent="0.25">
      <c r="A10" s="242"/>
      <c r="B10" s="215"/>
      <c r="C10" s="217"/>
      <c r="D10" s="235"/>
      <c r="E10" s="236"/>
      <c r="F10" s="4" t="s">
        <v>17</v>
      </c>
      <c r="G10" s="237"/>
      <c r="H10" s="6"/>
      <c r="I10" s="6"/>
      <c r="J10" s="6"/>
      <c r="K10" s="6">
        <v>2</v>
      </c>
      <c r="L10" s="6"/>
      <c r="M10" s="6"/>
      <c r="N10" s="252"/>
    </row>
    <row r="11" spans="1:14" ht="54.75" customHeight="1" x14ac:dyDescent="0.25">
      <c r="A11" s="242"/>
      <c r="B11" s="215"/>
      <c r="C11" s="217"/>
      <c r="D11" s="232"/>
      <c r="E11" s="233"/>
      <c r="F11" s="84" t="s">
        <v>18</v>
      </c>
      <c r="G11" s="140"/>
      <c r="H11" s="79">
        <v>1</v>
      </c>
      <c r="I11" s="79">
        <v>1</v>
      </c>
      <c r="J11" s="79"/>
      <c r="K11" s="79"/>
      <c r="L11" s="6"/>
      <c r="M11" s="6"/>
      <c r="N11" s="252"/>
    </row>
    <row r="12" spans="1:14" ht="54.75" customHeight="1" x14ac:dyDescent="0.25">
      <c r="A12" s="242"/>
      <c r="B12" s="215"/>
      <c r="C12" s="217"/>
      <c r="D12" s="230" t="s">
        <v>53</v>
      </c>
      <c r="E12" s="231"/>
      <c r="F12" s="4" t="s">
        <v>47</v>
      </c>
      <c r="G12" s="139">
        <f>SUM(H12:M14)</f>
        <v>6</v>
      </c>
      <c r="H12" s="6">
        <v>2</v>
      </c>
      <c r="I12" s="6">
        <v>2</v>
      </c>
      <c r="J12" s="6"/>
      <c r="K12" s="6"/>
      <c r="L12" s="6"/>
      <c r="M12" s="6"/>
      <c r="N12" s="252" t="s">
        <v>49</v>
      </c>
    </row>
    <row r="13" spans="1:14" ht="54.75" customHeight="1" x14ac:dyDescent="0.25">
      <c r="A13" s="242"/>
      <c r="B13" s="215"/>
      <c r="C13" s="217"/>
      <c r="D13" s="235"/>
      <c r="E13" s="236"/>
      <c r="F13" s="4" t="s">
        <v>19</v>
      </c>
      <c r="G13" s="237"/>
      <c r="H13" s="6"/>
      <c r="I13" s="6"/>
      <c r="J13" s="6">
        <v>1</v>
      </c>
      <c r="K13" s="6">
        <v>1</v>
      </c>
      <c r="L13" s="6"/>
      <c r="M13" s="6"/>
      <c r="N13" s="252"/>
    </row>
    <row r="14" spans="1:14" ht="54.75" customHeight="1" x14ac:dyDescent="0.25">
      <c r="A14" s="242"/>
      <c r="B14" s="215"/>
      <c r="C14" s="217"/>
      <c r="D14" s="232"/>
      <c r="E14" s="233"/>
      <c r="F14" s="4" t="s">
        <v>20</v>
      </c>
      <c r="G14" s="140"/>
      <c r="H14" s="6"/>
      <c r="I14" s="6"/>
      <c r="J14" s="6"/>
      <c r="K14" s="6"/>
      <c r="L14" s="6"/>
      <c r="M14" s="6"/>
      <c r="N14" s="252"/>
    </row>
    <row r="15" spans="1:14" ht="54.75" customHeight="1" x14ac:dyDescent="0.25">
      <c r="A15" s="242"/>
      <c r="B15" s="215"/>
      <c r="C15" s="217"/>
      <c r="D15" s="230" t="s">
        <v>54</v>
      </c>
      <c r="E15" s="231"/>
      <c r="F15" s="4" t="s">
        <v>45</v>
      </c>
      <c r="G15" s="139">
        <f>SUM(H15:M17)</f>
        <v>4</v>
      </c>
      <c r="H15" s="6">
        <v>2</v>
      </c>
      <c r="I15" s="6"/>
      <c r="J15" s="6"/>
      <c r="K15" s="6"/>
      <c r="L15" s="6"/>
      <c r="M15" s="6"/>
      <c r="N15" s="252" t="s">
        <v>48</v>
      </c>
    </row>
    <row r="16" spans="1:14" ht="54.75" customHeight="1" x14ac:dyDescent="0.25">
      <c r="A16" s="242"/>
      <c r="B16" s="215"/>
      <c r="C16" s="217"/>
      <c r="D16" s="235"/>
      <c r="E16" s="236"/>
      <c r="F16" s="4" t="s">
        <v>21</v>
      </c>
      <c r="G16" s="237"/>
      <c r="H16" s="6"/>
      <c r="I16" s="6"/>
      <c r="J16" s="6"/>
      <c r="K16" s="6"/>
      <c r="L16" s="6"/>
      <c r="M16" s="6"/>
      <c r="N16" s="252"/>
    </row>
    <row r="17" spans="1:14" ht="54.75" customHeight="1" x14ac:dyDescent="0.25">
      <c r="A17" s="242"/>
      <c r="B17" s="215"/>
      <c r="C17" s="217"/>
      <c r="D17" s="232"/>
      <c r="E17" s="233"/>
      <c r="F17" s="4" t="s">
        <v>22</v>
      </c>
      <c r="G17" s="140"/>
      <c r="H17" s="6"/>
      <c r="I17" s="6">
        <v>2</v>
      </c>
      <c r="J17" s="6"/>
      <c r="K17" s="6"/>
      <c r="L17" s="6"/>
      <c r="M17" s="6"/>
      <c r="N17" s="252"/>
    </row>
    <row r="18" spans="1:14" x14ac:dyDescent="0.25">
      <c r="A18" s="242"/>
      <c r="B18" s="215"/>
      <c r="C18" s="217"/>
      <c r="D18" s="230" t="s">
        <v>23</v>
      </c>
      <c r="E18" s="231"/>
      <c r="F18" s="4" t="s">
        <v>24</v>
      </c>
      <c r="G18" s="139">
        <f>SUM(H18:M24)</f>
        <v>4</v>
      </c>
      <c r="H18" s="11"/>
      <c r="I18" s="11"/>
      <c r="J18" s="11"/>
      <c r="K18" s="11"/>
      <c r="L18" s="11"/>
      <c r="M18" s="11"/>
      <c r="N18" s="252" t="s">
        <v>25</v>
      </c>
    </row>
    <row r="19" spans="1:14" x14ac:dyDescent="0.25">
      <c r="A19" s="242"/>
      <c r="B19" s="215"/>
      <c r="C19" s="217"/>
      <c r="D19" s="235"/>
      <c r="E19" s="236"/>
      <c r="F19" s="4" t="s">
        <v>26</v>
      </c>
      <c r="G19" s="237"/>
      <c r="H19" s="11"/>
      <c r="I19" s="11"/>
      <c r="J19" s="11"/>
      <c r="K19" s="11"/>
      <c r="L19" s="11"/>
      <c r="M19" s="11"/>
      <c r="N19" s="252"/>
    </row>
    <row r="20" spans="1:14" x14ac:dyDescent="0.25">
      <c r="A20" s="242"/>
      <c r="B20" s="215"/>
      <c r="C20" s="217"/>
      <c r="D20" s="235"/>
      <c r="E20" s="236"/>
      <c r="F20" s="4" t="s">
        <v>27</v>
      </c>
      <c r="G20" s="237"/>
      <c r="H20" s="11"/>
      <c r="I20" s="11"/>
      <c r="J20" s="11"/>
      <c r="K20" s="11"/>
      <c r="L20" s="11"/>
      <c r="M20" s="11"/>
      <c r="N20" s="252"/>
    </row>
    <row r="21" spans="1:14" x14ac:dyDescent="0.25">
      <c r="A21" s="242"/>
      <c r="B21" s="215"/>
      <c r="C21" s="217"/>
      <c r="D21" s="235"/>
      <c r="E21" s="236"/>
      <c r="F21" s="4" t="s">
        <v>28</v>
      </c>
      <c r="G21" s="237"/>
      <c r="H21" s="11"/>
      <c r="I21" s="11"/>
      <c r="J21" s="11"/>
      <c r="K21" s="11"/>
      <c r="L21" s="11"/>
      <c r="M21" s="11"/>
      <c r="N21" s="252"/>
    </row>
    <row r="22" spans="1:14" x14ac:dyDescent="0.25">
      <c r="A22" s="242"/>
      <c r="B22" s="215"/>
      <c r="C22" s="217"/>
      <c r="D22" s="232"/>
      <c r="E22" s="233"/>
      <c r="F22" s="4" t="s">
        <v>29</v>
      </c>
      <c r="G22" s="237"/>
      <c r="H22" s="11"/>
      <c r="I22" s="11">
        <v>2</v>
      </c>
      <c r="J22" s="11"/>
      <c r="K22" s="11"/>
      <c r="L22" s="11"/>
      <c r="M22" s="11"/>
      <c r="N22" s="252"/>
    </row>
    <row r="23" spans="1:14" x14ac:dyDescent="0.25">
      <c r="A23" s="242"/>
      <c r="B23" s="215"/>
      <c r="C23" s="217"/>
      <c r="D23" s="230" t="s">
        <v>30</v>
      </c>
      <c r="E23" s="231"/>
      <c r="F23" s="4" t="s">
        <v>31</v>
      </c>
      <c r="G23" s="237"/>
      <c r="H23" s="11"/>
      <c r="I23" s="11"/>
      <c r="J23" s="11"/>
      <c r="K23" s="11"/>
      <c r="L23" s="11"/>
      <c r="M23" s="11"/>
      <c r="N23" s="252"/>
    </row>
    <row r="24" spans="1:14" x14ac:dyDescent="0.25">
      <c r="A24" s="242"/>
      <c r="B24" s="215"/>
      <c r="C24" s="217"/>
      <c r="D24" s="232"/>
      <c r="E24" s="233"/>
      <c r="F24" s="4" t="s">
        <v>32</v>
      </c>
      <c r="G24" s="140"/>
      <c r="H24" s="11">
        <v>2</v>
      </c>
      <c r="I24" s="11"/>
      <c r="J24" s="11"/>
      <c r="K24" s="11"/>
      <c r="L24" s="11"/>
      <c r="M24" s="11"/>
      <c r="N24" s="252"/>
    </row>
    <row r="25" spans="1:14" x14ac:dyDescent="0.25">
      <c r="A25" s="242"/>
      <c r="B25" s="215"/>
      <c r="C25" s="217"/>
      <c r="D25" s="230" t="s">
        <v>33</v>
      </c>
      <c r="E25" s="231"/>
      <c r="F25" s="4" t="s">
        <v>34</v>
      </c>
      <c r="G25" s="5">
        <f>SUM(H25:M25)</f>
        <v>2</v>
      </c>
      <c r="H25" s="6">
        <v>1</v>
      </c>
      <c r="I25" s="6">
        <v>1</v>
      </c>
      <c r="J25" s="6"/>
      <c r="K25" s="6"/>
      <c r="L25" s="6"/>
      <c r="M25" s="6"/>
      <c r="N25" s="7"/>
    </row>
    <row r="26" spans="1:14" x14ac:dyDescent="0.25">
      <c r="A26" s="242"/>
      <c r="B26" s="215"/>
      <c r="C26" s="217"/>
      <c r="D26" s="232"/>
      <c r="E26" s="233"/>
      <c r="F26" s="4" t="s">
        <v>35</v>
      </c>
      <c r="G26" s="5">
        <f>SUM(H26:M26)</f>
        <v>12</v>
      </c>
      <c r="H26" s="6">
        <v>2</v>
      </c>
      <c r="I26" s="6">
        <v>2</v>
      </c>
      <c r="J26" s="6">
        <v>2</v>
      </c>
      <c r="K26" s="6">
        <v>2</v>
      </c>
      <c r="L26" s="6">
        <v>2</v>
      </c>
      <c r="M26" s="6">
        <v>2</v>
      </c>
      <c r="N26" s="9"/>
    </row>
    <row r="27" spans="1:14" x14ac:dyDescent="0.25">
      <c r="A27" s="242"/>
      <c r="B27" s="246"/>
      <c r="C27" s="247"/>
      <c r="D27" s="165" t="s">
        <v>36</v>
      </c>
      <c r="E27" s="234"/>
      <c r="F27" s="166"/>
      <c r="G27" s="5">
        <f>SUM(H27:M27)</f>
        <v>2</v>
      </c>
      <c r="H27" s="6">
        <v>1</v>
      </c>
      <c r="I27" s="6">
        <v>1</v>
      </c>
      <c r="J27" s="6"/>
      <c r="K27" s="6"/>
      <c r="L27" s="6"/>
      <c r="M27" s="6"/>
      <c r="N27" s="7"/>
    </row>
    <row r="28" spans="1:14" x14ac:dyDescent="0.25">
      <c r="A28" s="242"/>
      <c r="B28" s="238" t="s">
        <v>75</v>
      </c>
      <c r="C28" s="239"/>
      <c r="D28" s="239"/>
      <c r="E28" s="239"/>
      <c r="F28" s="240"/>
      <c r="G28" s="10">
        <f>SUM(G6:G27)</f>
        <v>72</v>
      </c>
      <c r="H28" s="10">
        <f t="shared" ref="H28:M28" si="0">SUM(H6:H27)</f>
        <v>20</v>
      </c>
      <c r="I28" s="10">
        <f t="shared" si="0"/>
        <v>20</v>
      </c>
      <c r="J28" s="10">
        <f t="shared" si="0"/>
        <v>10</v>
      </c>
      <c r="K28" s="10">
        <f t="shared" si="0"/>
        <v>10</v>
      </c>
      <c r="L28" s="10">
        <f t="shared" si="0"/>
        <v>6</v>
      </c>
      <c r="M28" s="10">
        <f t="shared" si="0"/>
        <v>6</v>
      </c>
      <c r="N28" s="7" t="s">
        <v>37</v>
      </c>
    </row>
    <row r="29" spans="1:14" x14ac:dyDescent="0.25">
      <c r="A29" s="242"/>
      <c r="B29" s="212" t="s">
        <v>38</v>
      </c>
      <c r="C29" s="213"/>
      <c r="D29" s="214"/>
      <c r="E29" s="229" t="s">
        <v>80</v>
      </c>
      <c r="F29" s="229"/>
      <c r="G29" s="14">
        <f>SUM(H29:M29)</f>
        <v>6</v>
      </c>
      <c r="H29" s="11">
        <v>3</v>
      </c>
      <c r="I29" s="11">
        <v>3</v>
      </c>
      <c r="J29" s="11"/>
      <c r="K29" s="11"/>
      <c r="L29" s="11"/>
      <c r="M29" s="11"/>
      <c r="N29" s="252" t="s">
        <v>83</v>
      </c>
    </row>
    <row r="30" spans="1:14" x14ac:dyDescent="0.25">
      <c r="A30" s="242"/>
      <c r="B30" s="215"/>
      <c r="C30" s="216"/>
      <c r="D30" s="217"/>
      <c r="E30" s="229" t="s">
        <v>81</v>
      </c>
      <c r="F30" s="229"/>
      <c r="G30" s="14">
        <f t="shared" ref="G30:G48" si="1">SUM(H30:M30)</f>
        <v>6</v>
      </c>
      <c r="H30" s="11"/>
      <c r="I30" s="12"/>
      <c r="J30" s="11">
        <v>3</v>
      </c>
      <c r="K30" s="11">
        <v>3</v>
      </c>
      <c r="L30" s="11"/>
      <c r="M30" s="11"/>
      <c r="N30" s="252"/>
    </row>
    <row r="31" spans="1:14" x14ac:dyDescent="0.25">
      <c r="A31" s="242"/>
      <c r="B31" s="215"/>
      <c r="C31" s="216"/>
      <c r="D31" s="217"/>
      <c r="E31" s="229" t="s">
        <v>82</v>
      </c>
      <c r="F31" s="229"/>
      <c r="G31" s="14">
        <f t="shared" si="1"/>
        <v>6</v>
      </c>
      <c r="H31" s="11"/>
      <c r="I31" s="11"/>
      <c r="J31" s="11">
        <v>3</v>
      </c>
      <c r="K31" s="11">
        <v>3</v>
      </c>
      <c r="L31" s="11"/>
      <c r="M31" s="11"/>
      <c r="N31" s="252"/>
    </row>
    <row r="32" spans="1:14" x14ac:dyDescent="0.25">
      <c r="A32" s="242"/>
      <c r="B32" s="215"/>
      <c r="C32" s="216"/>
      <c r="D32" s="217"/>
      <c r="E32" s="229"/>
      <c r="F32" s="229"/>
      <c r="G32" s="14">
        <f t="shared" si="1"/>
        <v>0</v>
      </c>
      <c r="H32" s="11"/>
      <c r="I32" s="11"/>
      <c r="J32" s="11"/>
      <c r="K32" s="11"/>
      <c r="L32" s="11"/>
      <c r="M32" s="11"/>
      <c r="N32" s="252"/>
    </row>
    <row r="33" spans="1:14" x14ac:dyDescent="0.25">
      <c r="A33" s="242"/>
      <c r="B33" s="215"/>
      <c r="C33" s="216"/>
      <c r="D33" s="217"/>
      <c r="E33" s="183"/>
      <c r="F33" s="184"/>
      <c r="G33" s="14">
        <f t="shared" si="1"/>
        <v>0</v>
      </c>
      <c r="H33" s="11"/>
      <c r="I33" s="11"/>
      <c r="J33" s="11"/>
      <c r="K33" s="11"/>
      <c r="L33" s="11"/>
      <c r="M33" s="11"/>
      <c r="N33" s="13"/>
    </row>
    <row r="34" spans="1:14" x14ac:dyDescent="0.25">
      <c r="A34" s="242"/>
      <c r="B34" s="215"/>
      <c r="C34" s="216"/>
      <c r="D34" s="217"/>
      <c r="E34" s="183"/>
      <c r="F34" s="184"/>
      <c r="G34" s="14">
        <f t="shared" si="1"/>
        <v>0</v>
      </c>
      <c r="H34" s="11"/>
      <c r="I34" s="11"/>
      <c r="J34" s="11"/>
      <c r="K34" s="11"/>
      <c r="L34" s="11"/>
      <c r="M34" s="11"/>
      <c r="N34" s="13"/>
    </row>
    <row r="35" spans="1:14" x14ac:dyDescent="0.25">
      <c r="A35" s="242"/>
      <c r="B35" s="215"/>
      <c r="C35" s="216"/>
      <c r="D35" s="217"/>
      <c r="E35" s="183"/>
      <c r="F35" s="184"/>
      <c r="G35" s="14">
        <f t="shared" si="1"/>
        <v>0</v>
      </c>
      <c r="H35" s="11"/>
      <c r="I35" s="11"/>
      <c r="J35" s="11"/>
      <c r="K35" s="11"/>
      <c r="L35" s="11"/>
      <c r="M35" s="11"/>
      <c r="N35" s="13"/>
    </row>
    <row r="36" spans="1:14" x14ac:dyDescent="0.25">
      <c r="A36" s="242"/>
      <c r="B36" s="215"/>
      <c r="C36" s="216"/>
      <c r="D36" s="217"/>
      <c r="E36" s="183"/>
      <c r="F36" s="184"/>
      <c r="G36" s="14">
        <f t="shared" si="1"/>
        <v>0</v>
      </c>
      <c r="H36" s="11"/>
      <c r="I36" s="11"/>
      <c r="J36" s="11"/>
      <c r="K36" s="11"/>
      <c r="L36" s="11"/>
      <c r="M36" s="11"/>
      <c r="N36" s="13"/>
    </row>
    <row r="37" spans="1:14" x14ac:dyDescent="0.25">
      <c r="A37" s="242"/>
      <c r="B37" s="215"/>
      <c r="C37" s="216"/>
      <c r="D37" s="217"/>
      <c r="E37" s="183"/>
      <c r="F37" s="184"/>
      <c r="G37" s="14">
        <f t="shared" si="1"/>
        <v>0</v>
      </c>
      <c r="H37" s="11"/>
      <c r="I37" s="11"/>
      <c r="J37" s="11"/>
      <c r="K37" s="11"/>
      <c r="L37" s="11"/>
      <c r="M37" s="11"/>
      <c r="N37" s="13"/>
    </row>
    <row r="38" spans="1:14" x14ac:dyDescent="0.25">
      <c r="A38" s="242"/>
      <c r="B38" s="246"/>
      <c r="C38" s="253"/>
      <c r="D38" s="247"/>
      <c r="E38" s="204" t="s">
        <v>67</v>
      </c>
      <c r="F38" s="204"/>
      <c r="G38" s="14">
        <f>SUM(G29:G37)</f>
        <v>18</v>
      </c>
      <c r="H38" s="14">
        <f>SUM(H29:H37)</f>
        <v>3</v>
      </c>
      <c r="I38" s="14">
        <f t="shared" ref="I38:M38" si="2">SUM(I29:I37)</f>
        <v>3</v>
      </c>
      <c r="J38" s="14">
        <f t="shared" si="2"/>
        <v>6</v>
      </c>
      <c r="K38" s="14">
        <f t="shared" si="2"/>
        <v>6</v>
      </c>
      <c r="L38" s="14">
        <f t="shared" si="2"/>
        <v>0</v>
      </c>
      <c r="M38" s="14">
        <f t="shared" si="2"/>
        <v>0</v>
      </c>
      <c r="N38" s="13"/>
    </row>
    <row r="39" spans="1:14" x14ac:dyDescent="0.25">
      <c r="A39" s="242"/>
      <c r="B39" s="212" t="s">
        <v>39</v>
      </c>
      <c r="C39" s="213"/>
      <c r="D39" s="214"/>
      <c r="E39" s="221" t="s">
        <v>84</v>
      </c>
      <c r="F39" s="222"/>
      <c r="G39" s="14">
        <f t="shared" si="1"/>
        <v>3</v>
      </c>
      <c r="H39" s="78"/>
      <c r="I39" s="77">
        <v>3</v>
      </c>
      <c r="J39" s="11"/>
      <c r="K39" s="11"/>
      <c r="L39" s="11"/>
      <c r="M39" s="11"/>
      <c r="N39" s="223" t="s">
        <v>86</v>
      </c>
    </row>
    <row r="40" spans="1:14" x14ac:dyDescent="0.25">
      <c r="A40" s="242"/>
      <c r="B40" s="215"/>
      <c r="C40" s="216"/>
      <c r="D40" s="217"/>
      <c r="E40" s="226" t="s">
        <v>85</v>
      </c>
      <c r="F40" s="227"/>
      <c r="G40" s="14">
        <f t="shared" si="1"/>
        <v>6</v>
      </c>
      <c r="H40" s="11"/>
      <c r="I40" s="11"/>
      <c r="J40" s="11">
        <v>3</v>
      </c>
      <c r="K40" s="11">
        <v>3</v>
      </c>
      <c r="L40" s="11"/>
      <c r="M40" s="11"/>
      <c r="N40" s="224"/>
    </row>
    <row r="41" spans="1:14" x14ac:dyDescent="0.25">
      <c r="A41" s="242"/>
      <c r="B41" s="215"/>
      <c r="C41" s="216"/>
      <c r="D41" s="217"/>
      <c r="E41" s="226"/>
      <c r="F41" s="227"/>
      <c r="G41" s="14">
        <f t="shared" si="1"/>
        <v>0</v>
      </c>
      <c r="H41" s="11"/>
      <c r="I41" s="11"/>
      <c r="J41" s="11"/>
      <c r="K41" s="11"/>
      <c r="L41" s="11"/>
      <c r="M41" s="11"/>
      <c r="N41" s="224"/>
    </row>
    <row r="42" spans="1:14" x14ac:dyDescent="0.25">
      <c r="A42" s="242"/>
      <c r="B42" s="215"/>
      <c r="C42" s="216"/>
      <c r="D42" s="217"/>
      <c r="E42" s="183"/>
      <c r="F42" s="184"/>
      <c r="G42" s="14">
        <f t="shared" si="1"/>
        <v>0</v>
      </c>
      <c r="H42" s="11"/>
      <c r="I42" s="11"/>
      <c r="J42" s="11"/>
      <c r="K42" s="11"/>
      <c r="L42" s="11"/>
      <c r="M42" s="11"/>
      <c r="N42" s="224"/>
    </row>
    <row r="43" spans="1:14" x14ac:dyDescent="0.25">
      <c r="A43" s="242"/>
      <c r="B43" s="215"/>
      <c r="C43" s="216"/>
      <c r="D43" s="217"/>
      <c r="E43" s="183"/>
      <c r="F43" s="184"/>
      <c r="G43" s="14">
        <f t="shared" si="1"/>
        <v>0</v>
      </c>
      <c r="H43" s="11"/>
      <c r="I43" s="11"/>
      <c r="J43" s="11"/>
      <c r="K43" s="11"/>
      <c r="L43" s="11"/>
      <c r="M43" s="11"/>
      <c r="N43" s="224"/>
    </row>
    <row r="44" spans="1:14" x14ac:dyDescent="0.25">
      <c r="A44" s="242"/>
      <c r="B44" s="215"/>
      <c r="C44" s="216"/>
      <c r="D44" s="217"/>
      <c r="E44" s="183"/>
      <c r="F44" s="184"/>
      <c r="G44" s="14">
        <f t="shared" si="1"/>
        <v>0</v>
      </c>
      <c r="H44" s="11"/>
      <c r="I44" s="11"/>
      <c r="J44" s="11"/>
      <c r="K44" s="11"/>
      <c r="L44" s="11"/>
      <c r="M44" s="11"/>
      <c r="N44" s="224"/>
    </row>
    <row r="45" spans="1:14" x14ac:dyDescent="0.25">
      <c r="A45" s="242"/>
      <c r="B45" s="215"/>
      <c r="C45" s="216"/>
      <c r="D45" s="217"/>
      <c r="E45" s="183"/>
      <c r="F45" s="184"/>
      <c r="G45" s="14">
        <f t="shared" si="1"/>
        <v>0</v>
      </c>
      <c r="H45" s="11"/>
      <c r="I45" s="11"/>
      <c r="J45" s="11"/>
      <c r="K45" s="11"/>
      <c r="L45" s="11"/>
      <c r="M45" s="11"/>
      <c r="N45" s="224"/>
    </row>
    <row r="46" spans="1:14" x14ac:dyDescent="0.25">
      <c r="A46" s="242"/>
      <c r="B46" s="215"/>
      <c r="C46" s="216"/>
      <c r="D46" s="217"/>
      <c r="E46" s="183"/>
      <c r="F46" s="184"/>
      <c r="G46" s="14">
        <f t="shared" si="1"/>
        <v>0</v>
      </c>
      <c r="H46" s="11"/>
      <c r="I46" s="11"/>
      <c r="J46" s="11"/>
      <c r="K46" s="11"/>
      <c r="L46" s="11"/>
      <c r="M46" s="11"/>
      <c r="N46" s="224"/>
    </row>
    <row r="47" spans="1:14" x14ac:dyDescent="0.25">
      <c r="A47" s="242"/>
      <c r="B47" s="215"/>
      <c r="C47" s="216"/>
      <c r="D47" s="217"/>
      <c r="E47" s="183"/>
      <c r="F47" s="184"/>
      <c r="G47" s="14">
        <f t="shared" si="1"/>
        <v>0</v>
      </c>
      <c r="H47" s="11"/>
      <c r="I47" s="11"/>
      <c r="J47" s="11"/>
      <c r="K47" s="11"/>
      <c r="L47" s="11"/>
      <c r="M47" s="11"/>
      <c r="N47" s="224"/>
    </row>
    <row r="48" spans="1:14" x14ac:dyDescent="0.25">
      <c r="A48" s="242"/>
      <c r="B48" s="215"/>
      <c r="C48" s="216"/>
      <c r="D48" s="217"/>
      <c r="E48" s="183"/>
      <c r="F48" s="184"/>
      <c r="G48" s="14">
        <f t="shared" si="1"/>
        <v>0</v>
      </c>
      <c r="H48" s="11"/>
      <c r="I48" s="11"/>
      <c r="J48" s="11"/>
      <c r="K48" s="11"/>
      <c r="L48" s="11"/>
      <c r="M48" s="11"/>
      <c r="N48" s="224"/>
    </row>
    <row r="49" spans="1:14" x14ac:dyDescent="0.25">
      <c r="A49" s="242"/>
      <c r="B49" s="215"/>
      <c r="C49" s="216"/>
      <c r="D49" s="217"/>
      <c r="E49" s="185" t="s">
        <v>67</v>
      </c>
      <c r="F49" s="186"/>
      <c r="G49" s="14">
        <f>SUM(G39:G48)</f>
        <v>9</v>
      </c>
      <c r="H49" s="14">
        <f>SUM(H39:H48)</f>
        <v>0</v>
      </c>
      <c r="I49" s="14">
        <f t="shared" ref="I49:M49" si="3">SUM(I39:I48)</f>
        <v>3</v>
      </c>
      <c r="J49" s="14">
        <f t="shared" si="3"/>
        <v>3</v>
      </c>
      <c r="K49" s="14">
        <f t="shared" si="3"/>
        <v>3</v>
      </c>
      <c r="L49" s="14">
        <f t="shared" si="3"/>
        <v>0</v>
      </c>
      <c r="M49" s="14">
        <f t="shared" si="3"/>
        <v>0</v>
      </c>
      <c r="N49" s="225"/>
    </row>
    <row r="50" spans="1:14" x14ac:dyDescent="0.25">
      <c r="A50" s="242"/>
      <c r="B50" s="215"/>
      <c r="C50" s="216"/>
      <c r="D50" s="217"/>
      <c r="E50" s="149" t="s">
        <v>94</v>
      </c>
      <c r="F50" s="85" t="s">
        <v>88</v>
      </c>
      <c r="G50" s="14">
        <f t="shared" ref="G50:G63" si="4">SUM(H50:M50)</f>
        <v>3</v>
      </c>
      <c r="H50" s="77">
        <v>3</v>
      </c>
      <c r="I50" s="11"/>
      <c r="J50" s="11"/>
      <c r="K50" s="11"/>
      <c r="L50" s="11"/>
      <c r="M50" s="11"/>
      <c r="N50" s="223" t="s">
        <v>95</v>
      </c>
    </row>
    <row r="51" spans="1:14" ht="42" x14ac:dyDescent="0.25">
      <c r="A51" s="242"/>
      <c r="B51" s="215"/>
      <c r="C51" s="216"/>
      <c r="D51" s="217"/>
      <c r="E51" s="149"/>
      <c r="F51" s="85" t="s">
        <v>89</v>
      </c>
      <c r="G51" s="14">
        <f t="shared" si="4"/>
        <v>3</v>
      </c>
      <c r="H51" s="11"/>
      <c r="I51" s="11"/>
      <c r="J51" s="77">
        <v>3</v>
      </c>
      <c r="K51" s="11"/>
      <c r="L51" s="11"/>
      <c r="M51" s="11"/>
      <c r="N51" s="224"/>
    </row>
    <row r="52" spans="1:14" x14ac:dyDescent="0.25">
      <c r="A52" s="242"/>
      <c r="B52" s="215"/>
      <c r="C52" s="216"/>
      <c r="D52" s="217"/>
      <c r="E52" s="149"/>
      <c r="F52" s="85" t="s">
        <v>90</v>
      </c>
      <c r="G52" s="14">
        <f t="shared" si="4"/>
        <v>3</v>
      </c>
      <c r="H52" s="11"/>
      <c r="I52" s="11"/>
      <c r="J52" s="11"/>
      <c r="K52" s="77">
        <v>3</v>
      </c>
      <c r="L52" s="11"/>
      <c r="M52" s="11"/>
      <c r="N52" s="224"/>
    </row>
    <row r="53" spans="1:14" x14ac:dyDescent="0.25">
      <c r="A53" s="242"/>
      <c r="B53" s="215"/>
      <c r="C53" s="216"/>
      <c r="D53" s="217"/>
      <c r="E53" s="149"/>
      <c r="F53" s="85"/>
      <c r="G53" s="14">
        <f t="shared" si="4"/>
        <v>0</v>
      </c>
      <c r="H53" s="11"/>
      <c r="I53" s="11"/>
      <c r="J53" s="11"/>
      <c r="K53" s="11"/>
      <c r="L53" s="11"/>
      <c r="M53" s="11"/>
      <c r="N53" s="224"/>
    </row>
    <row r="54" spans="1:14" x14ac:dyDescent="0.25">
      <c r="A54" s="242"/>
      <c r="B54" s="215"/>
      <c r="C54" s="216"/>
      <c r="D54" s="217"/>
      <c r="E54" s="149"/>
      <c r="F54" s="85"/>
      <c r="G54" s="14">
        <f t="shared" si="4"/>
        <v>0</v>
      </c>
      <c r="H54" s="11"/>
      <c r="I54" s="11"/>
      <c r="J54" s="11"/>
      <c r="K54" s="11"/>
      <c r="L54" s="11"/>
      <c r="M54" s="11"/>
      <c r="N54" s="224"/>
    </row>
    <row r="55" spans="1:14" x14ac:dyDescent="0.25">
      <c r="A55" s="242"/>
      <c r="B55" s="215"/>
      <c r="C55" s="216"/>
      <c r="D55" s="217"/>
      <c r="E55" s="149"/>
      <c r="F55" s="85"/>
      <c r="G55" s="14">
        <f t="shared" si="4"/>
        <v>0</v>
      </c>
      <c r="H55" s="11"/>
      <c r="I55" s="11"/>
      <c r="J55" s="11"/>
      <c r="K55" s="11"/>
      <c r="L55" s="11"/>
      <c r="M55" s="11"/>
      <c r="N55" s="224"/>
    </row>
    <row r="56" spans="1:14" x14ac:dyDescent="0.25">
      <c r="A56" s="242"/>
      <c r="B56" s="215"/>
      <c r="C56" s="216"/>
      <c r="D56" s="217"/>
      <c r="E56" s="149"/>
      <c r="F56" s="86"/>
      <c r="G56" s="14">
        <f t="shared" si="4"/>
        <v>0</v>
      </c>
      <c r="H56" s="11"/>
      <c r="I56" s="11"/>
      <c r="J56" s="11"/>
      <c r="K56" s="11"/>
      <c r="L56" s="15"/>
      <c r="M56" s="11"/>
      <c r="N56" s="224"/>
    </row>
    <row r="57" spans="1:14" ht="42" x14ac:dyDescent="0.25">
      <c r="A57" s="242"/>
      <c r="B57" s="215"/>
      <c r="C57" s="216"/>
      <c r="D57" s="217"/>
      <c r="E57" s="149" t="s">
        <v>87</v>
      </c>
      <c r="F57" s="85" t="s">
        <v>91</v>
      </c>
      <c r="G57" s="14">
        <f t="shared" si="4"/>
        <v>3</v>
      </c>
      <c r="H57" s="11"/>
      <c r="I57" s="11"/>
      <c r="J57" s="11"/>
      <c r="K57" s="77">
        <v>3</v>
      </c>
      <c r="L57" s="11"/>
      <c r="M57" s="11"/>
      <c r="N57" s="224" t="s">
        <v>96</v>
      </c>
    </row>
    <row r="58" spans="1:14" ht="42" x14ac:dyDescent="0.25">
      <c r="A58" s="242"/>
      <c r="B58" s="215"/>
      <c r="C58" s="216"/>
      <c r="D58" s="217"/>
      <c r="E58" s="149"/>
      <c r="F58" s="85" t="s">
        <v>92</v>
      </c>
      <c r="G58" s="14">
        <f t="shared" si="4"/>
        <v>3</v>
      </c>
      <c r="H58" s="11"/>
      <c r="I58" s="11"/>
      <c r="J58" s="11"/>
      <c r="K58" s="11"/>
      <c r="L58" s="77">
        <v>3</v>
      </c>
      <c r="M58" s="11"/>
      <c r="N58" s="224"/>
    </row>
    <row r="59" spans="1:14" x14ac:dyDescent="0.25">
      <c r="A59" s="242"/>
      <c r="B59" s="215"/>
      <c r="C59" s="216"/>
      <c r="D59" s="217"/>
      <c r="E59" s="149"/>
      <c r="F59" s="85" t="s">
        <v>93</v>
      </c>
      <c r="G59" s="14">
        <f t="shared" si="4"/>
        <v>3</v>
      </c>
      <c r="H59" s="11"/>
      <c r="I59" s="11"/>
      <c r="J59" s="11"/>
      <c r="K59" s="11"/>
      <c r="L59" s="77">
        <v>3</v>
      </c>
      <c r="M59" s="11"/>
      <c r="N59" s="224"/>
    </row>
    <row r="60" spans="1:14" x14ac:dyDescent="0.25">
      <c r="A60" s="242"/>
      <c r="B60" s="215"/>
      <c r="C60" s="216"/>
      <c r="D60" s="217"/>
      <c r="E60" s="149"/>
      <c r="F60" s="85"/>
      <c r="G60" s="14">
        <f t="shared" si="4"/>
        <v>0</v>
      </c>
      <c r="H60" s="11"/>
      <c r="I60" s="11"/>
      <c r="J60" s="11"/>
      <c r="K60" s="11"/>
      <c r="L60" s="11"/>
      <c r="M60" s="11"/>
      <c r="N60" s="224"/>
    </row>
    <row r="61" spans="1:14" x14ac:dyDescent="0.25">
      <c r="A61" s="242"/>
      <c r="B61" s="215"/>
      <c r="C61" s="216"/>
      <c r="D61" s="217"/>
      <c r="E61" s="149"/>
      <c r="F61" s="37"/>
      <c r="G61" s="14">
        <f t="shared" si="4"/>
        <v>0</v>
      </c>
      <c r="H61" s="11"/>
      <c r="I61" s="11"/>
      <c r="J61" s="11"/>
      <c r="K61" s="11"/>
      <c r="L61" s="11"/>
      <c r="M61" s="11"/>
      <c r="N61" s="224"/>
    </row>
    <row r="62" spans="1:14" x14ac:dyDescent="0.25">
      <c r="A62" s="242"/>
      <c r="B62" s="215"/>
      <c r="C62" s="216"/>
      <c r="D62" s="217"/>
      <c r="E62" s="149"/>
      <c r="F62" s="37"/>
      <c r="G62" s="14">
        <f t="shared" si="4"/>
        <v>0</v>
      </c>
      <c r="H62" s="11"/>
      <c r="I62" s="11"/>
      <c r="J62" s="11"/>
      <c r="K62" s="11"/>
      <c r="L62" s="11"/>
      <c r="M62" s="11"/>
      <c r="N62" s="224"/>
    </row>
    <row r="63" spans="1:14" x14ac:dyDescent="0.25">
      <c r="A63" s="242"/>
      <c r="B63" s="215"/>
      <c r="C63" s="216"/>
      <c r="D63" s="217"/>
      <c r="E63" s="149"/>
      <c r="F63" s="37"/>
      <c r="G63" s="14">
        <f t="shared" si="4"/>
        <v>0</v>
      </c>
      <c r="H63" s="11"/>
      <c r="I63" s="11"/>
      <c r="J63" s="11"/>
      <c r="K63" s="11"/>
      <c r="L63" s="11"/>
      <c r="M63" s="11"/>
      <c r="N63" s="225"/>
    </row>
    <row r="64" spans="1:14" ht="21.75" thickBot="1" x14ac:dyDescent="0.3">
      <c r="A64" s="242"/>
      <c r="B64" s="218"/>
      <c r="C64" s="219"/>
      <c r="D64" s="220"/>
      <c r="E64" s="228" t="s">
        <v>68</v>
      </c>
      <c r="F64" s="210"/>
      <c r="G64" s="16">
        <f t="shared" ref="G64:M64" si="5">SUM(G50:G63)</f>
        <v>18</v>
      </c>
      <c r="H64" s="16">
        <f t="shared" si="5"/>
        <v>3</v>
      </c>
      <c r="I64" s="16">
        <f t="shared" si="5"/>
        <v>0</v>
      </c>
      <c r="J64" s="16">
        <f t="shared" si="5"/>
        <v>3</v>
      </c>
      <c r="K64" s="16">
        <f t="shared" si="5"/>
        <v>6</v>
      </c>
      <c r="L64" s="16">
        <f t="shared" si="5"/>
        <v>6</v>
      </c>
      <c r="M64" s="16">
        <f t="shared" si="5"/>
        <v>0</v>
      </c>
      <c r="N64" s="17"/>
    </row>
    <row r="65" spans="1:14" ht="21.75" thickBot="1" x14ac:dyDescent="0.3">
      <c r="A65" s="243"/>
      <c r="B65" s="180" t="s">
        <v>71</v>
      </c>
      <c r="C65" s="181"/>
      <c r="D65" s="181"/>
      <c r="E65" s="181"/>
      <c r="F65" s="182"/>
      <c r="G65" s="18">
        <f>SUM(G38,G49,G64)</f>
        <v>45</v>
      </c>
      <c r="H65" s="18">
        <f>SUM(H38,H49,H64)</f>
        <v>6</v>
      </c>
      <c r="I65" s="18">
        <f t="shared" ref="I65:M65" si="6">SUM(I38,I49,I64)</f>
        <v>6</v>
      </c>
      <c r="J65" s="18">
        <f t="shared" si="6"/>
        <v>12</v>
      </c>
      <c r="K65" s="18">
        <f t="shared" si="6"/>
        <v>15</v>
      </c>
      <c r="L65" s="18">
        <f t="shared" si="6"/>
        <v>6</v>
      </c>
      <c r="M65" s="18">
        <f t="shared" si="6"/>
        <v>0</v>
      </c>
      <c r="N65" s="19"/>
    </row>
    <row r="66" spans="1:14" ht="21.75" thickBot="1" x14ac:dyDescent="0.3">
      <c r="A66" s="190" t="s">
        <v>69</v>
      </c>
      <c r="B66" s="191"/>
      <c r="C66" s="192"/>
      <c r="D66" s="192"/>
      <c r="E66" s="192"/>
      <c r="F66" s="192"/>
      <c r="G66" s="18">
        <f t="shared" ref="G66:M66" si="7">SUM(G28,G65)</f>
        <v>117</v>
      </c>
      <c r="H66" s="18">
        <f t="shared" si="7"/>
        <v>26</v>
      </c>
      <c r="I66" s="18">
        <f t="shared" si="7"/>
        <v>26</v>
      </c>
      <c r="J66" s="18">
        <f t="shared" si="7"/>
        <v>22</v>
      </c>
      <c r="K66" s="18">
        <f t="shared" si="7"/>
        <v>25</v>
      </c>
      <c r="L66" s="18">
        <f t="shared" si="7"/>
        <v>12</v>
      </c>
      <c r="M66" s="18">
        <f t="shared" si="7"/>
        <v>6</v>
      </c>
      <c r="N66" s="20"/>
    </row>
    <row r="67" spans="1:14" ht="21.75" thickBot="1" x14ac:dyDescent="0.3">
      <c r="A67" s="59"/>
      <c r="B67" s="60"/>
      <c r="C67" s="60"/>
      <c r="D67" s="61"/>
      <c r="E67" s="61"/>
      <c r="F67" s="62"/>
      <c r="G67" s="63"/>
      <c r="H67" s="63"/>
      <c r="I67" s="63"/>
      <c r="J67" s="63"/>
      <c r="K67" s="63"/>
      <c r="L67" s="63"/>
      <c r="M67" s="63"/>
      <c r="N67" s="64"/>
    </row>
    <row r="68" spans="1:14" x14ac:dyDescent="0.25">
      <c r="A68" s="193" t="s">
        <v>0</v>
      </c>
      <c r="B68" s="194"/>
      <c r="C68" s="194"/>
      <c r="D68" s="195"/>
      <c r="E68" s="202" t="s">
        <v>1</v>
      </c>
      <c r="F68" s="203"/>
      <c r="G68" s="203"/>
      <c r="H68" s="205" t="s">
        <v>2</v>
      </c>
      <c r="I68" s="205"/>
      <c r="J68" s="205"/>
      <c r="K68" s="205"/>
      <c r="L68" s="205"/>
      <c r="M68" s="205"/>
      <c r="N68" s="206" t="s">
        <v>3</v>
      </c>
    </row>
    <row r="69" spans="1:14" x14ac:dyDescent="0.25">
      <c r="A69" s="196"/>
      <c r="B69" s="197"/>
      <c r="C69" s="197"/>
      <c r="D69" s="198"/>
      <c r="E69" s="186"/>
      <c r="F69" s="204"/>
      <c r="G69" s="204"/>
      <c r="H69" s="209" t="s">
        <v>4</v>
      </c>
      <c r="I69" s="209"/>
      <c r="J69" s="209" t="s">
        <v>5</v>
      </c>
      <c r="K69" s="209"/>
      <c r="L69" s="209" t="s">
        <v>6</v>
      </c>
      <c r="M69" s="209"/>
      <c r="N69" s="207"/>
    </row>
    <row r="70" spans="1:14" ht="21.75" thickBot="1" x14ac:dyDescent="0.3">
      <c r="A70" s="199"/>
      <c r="B70" s="200"/>
      <c r="C70" s="200"/>
      <c r="D70" s="201"/>
      <c r="E70" s="210" t="s">
        <v>7</v>
      </c>
      <c r="F70" s="211"/>
      <c r="G70" s="22" t="s">
        <v>8</v>
      </c>
      <c r="H70" s="21" t="s">
        <v>9</v>
      </c>
      <c r="I70" s="21" t="s">
        <v>10</v>
      </c>
      <c r="J70" s="21" t="s">
        <v>9</v>
      </c>
      <c r="K70" s="21" t="s">
        <v>10</v>
      </c>
      <c r="L70" s="21" t="s">
        <v>9</v>
      </c>
      <c r="M70" s="21" t="s">
        <v>10</v>
      </c>
      <c r="N70" s="208"/>
    </row>
    <row r="71" spans="1:14" x14ac:dyDescent="0.25">
      <c r="A71" s="172" t="s">
        <v>111</v>
      </c>
      <c r="B71" s="175" t="s">
        <v>110</v>
      </c>
      <c r="C71" s="113" t="s">
        <v>61</v>
      </c>
      <c r="D71" s="110" t="s">
        <v>62</v>
      </c>
      <c r="E71" s="176" t="s">
        <v>126</v>
      </c>
      <c r="F71" s="176"/>
      <c r="G71" s="8">
        <f>SUM(H71:M71)</f>
        <v>8</v>
      </c>
      <c r="H71" s="23"/>
      <c r="I71" s="23"/>
      <c r="J71" s="23">
        <v>4</v>
      </c>
      <c r="K71" s="23">
        <v>4</v>
      </c>
      <c r="L71" s="23"/>
      <c r="M71" s="23"/>
      <c r="N71" s="187" t="s">
        <v>50</v>
      </c>
    </row>
    <row r="72" spans="1:14" x14ac:dyDescent="0.25">
      <c r="A72" s="173"/>
      <c r="B72" s="110"/>
      <c r="C72" s="114"/>
      <c r="D72" s="170"/>
      <c r="E72" s="178"/>
      <c r="F72" s="179"/>
      <c r="G72" s="8">
        <f t="shared" ref="G72:G82" si="8">SUM(H72:M72)</f>
        <v>0</v>
      </c>
      <c r="H72" s="24"/>
      <c r="I72" s="24"/>
      <c r="J72" s="24"/>
      <c r="K72" s="24"/>
      <c r="L72" s="24"/>
      <c r="M72" s="24"/>
      <c r="N72" s="188"/>
    </row>
    <row r="73" spans="1:14" x14ac:dyDescent="0.25">
      <c r="A73" s="173"/>
      <c r="B73" s="110"/>
      <c r="C73" s="114"/>
      <c r="D73" s="170"/>
      <c r="E73" s="178"/>
      <c r="F73" s="179"/>
      <c r="G73" s="8">
        <f t="shared" si="8"/>
        <v>0</v>
      </c>
      <c r="H73" s="25"/>
      <c r="I73" s="25"/>
      <c r="J73" s="25"/>
      <c r="K73" s="25"/>
      <c r="L73" s="25"/>
      <c r="M73" s="25"/>
      <c r="N73" s="188"/>
    </row>
    <row r="74" spans="1:14" x14ac:dyDescent="0.25">
      <c r="A74" s="173"/>
      <c r="B74" s="110"/>
      <c r="C74" s="114"/>
      <c r="D74" s="170"/>
      <c r="E74" s="165"/>
      <c r="F74" s="166"/>
      <c r="G74" s="8">
        <f t="shared" si="8"/>
        <v>0</v>
      </c>
      <c r="H74" s="26"/>
      <c r="I74" s="26"/>
      <c r="J74" s="26"/>
      <c r="K74" s="26"/>
      <c r="L74" s="26"/>
      <c r="M74" s="26"/>
      <c r="N74" s="188"/>
    </row>
    <row r="75" spans="1:14" x14ac:dyDescent="0.25">
      <c r="A75" s="173"/>
      <c r="B75" s="110"/>
      <c r="C75" s="114"/>
      <c r="D75" s="170"/>
      <c r="E75" s="165"/>
      <c r="F75" s="166"/>
      <c r="G75" s="8">
        <f t="shared" si="8"/>
        <v>0</v>
      </c>
      <c r="H75" s="26"/>
      <c r="I75" s="26"/>
      <c r="J75" s="26"/>
      <c r="K75" s="26"/>
      <c r="L75" s="26"/>
      <c r="M75" s="26"/>
      <c r="N75" s="188"/>
    </row>
    <row r="76" spans="1:14" x14ac:dyDescent="0.25">
      <c r="A76" s="173"/>
      <c r="B76" s="110"/>
      <c r="C76" s="114"/>
      <c r="D76" s="170"/>
      <c r="E76" s="165"/>
      <c r="F76" s="166"/>
      <c r="G76" s="8">
        <f t="shared" si="8"/>
        <v>0</v>
      </c>
      <c r="H76" s="26"/>
      <c r="I76" s="26"/>
      <c r="J76" s="26"/>
      <c r="K76" s="26"/>
      <c r="L76" s="26"/>
      <c r="M76" s="26"/>
      <c r="N76" s="188"/>
    </row>
    <row r="77" spans="1:14" x14ac:dyDescent="0.25">
      <c r="A77" s="173"/>
      <c r="B77" s="110"/>
      <c r="C77" s="114"/>
      <c r="D77" s="170"/>
      <c r="E77" s="165"/>
      <c r="F77" s="166"/>
      <c r="G77" s="8">
        <f t="shared" si="8"/>
        <v>0</v>
      </c>
      <c r="H77" s="26"/>
      <c r="I77" s="26"/>
      <c r="J77" s="26"/>
      <c r="K77" s="26"/>
      <c r="L77" s="26"/>
      <c r="M77" s="26"/>
      <c r="N77" s="188"/>
    </row>
    <row r="78" spans="1:14" x14ac:dyDescent="0.25">
      <c r="A78" s="173"/>
      <c r="B78" s="110"/>
      <c r="C78" s="114"/>
      <c r="D78" s="170"/>
      <c r="E78" s="165"/>
      <c r="F78" s="166"/>
      <c r="G78" s="8">
        <f t="shared" si="8"/>
        <v>0</v>
      </c>
      <c r="H78" s="26"/>
      <c r="I78" s="26"/>
      <c r="J78" s="26"/>
      <c r="K78" s="26"/>
      <c r="L78" s="26"/>
      <c r="M78" s="26"/>
      <c r="N78" s="188"/>
    </row>
    <row r="79" spans="1:14" x14ac:dyDescent="0.25">
      <c r="A79" s="173"/>
      <c r="B79" s="110"/>
      <c r="C79" s="114"/>
      <c r="D79" s="170"/>
      <c r="E79" s="165"/>
      <c r="F79" s="166"/>
      <c r="G79" s="8">
        <f t="shared" si="8"/>
        <v>0</v>
      </c>
      <c r="H79" s="26"/>
      <c r="I79" s="26"/>
      <c r="J79" s="26"/>
      <c r="K79" s="26"/>
      <c r="L79" s="26"/>
      <c r="M79" s="26"/>
      <c r="N79" s="188"/>
    </row>
    <row r="80" spans="1:14" x14ac:dyDescent="0.25">
      <c r="A80" s="173"/>
      <c r="B80" s="110"/>
      <c r="C80" s="114"/>
      <c r="D80" s="170"/>
      <c r="E80" s="165"/>
      <c r="F80" s="166"/>
      <c r="G80" s="8">
        <f t="shared" si="8"/>
        <v>0</v>
      </c>
      <c r="H80" s="26"/>
      <c r="I80" s="26"/>
      <c r="J80" s="26"/>
      <c r="K80" s="26"/>
      <c r="L80" s="26"/>
      <c r="M80" s="26"/>
      <c r="N80" s="188"/>
    </row>
    <row r="81" spans="1:14" x14ac:dyDescent="0.25">
      <c r="A81" s="173"/>
      <c r="B81" s="110"/>
      <c r="C81" s="114"/>
      <c r="D81" s="170"/>
      <c r="E81" s="165"/>
      <c r="F81" s="166"/>
      <c r="G81" s="8">
        <f t="shared" si="8"/>
        <v>0</v>
      </c>
      <c r="H81" s="26"/>
      <c r="I81" s="26"/>
      <c r="J81" s="26"/>
      <c r="K81" s="26"/>
      <c r="L81" s="26"/>
      <c r="M81" s="26"/>
      <c r="N81" s="188"/>
    </row>
    <row r="82" spans="1:14" x14ac:dyDescent="0.25">
      <c r="A82" s="173"/>
      <c r="B82" s="110"/>
      <c r="C82" s="114"/>
      <c r="D82" s="170"/>
      <c r="E82" s="165"/>
      <c r="F82" s="166"/>
      <c r="G82" s="8">
        <f t="shared" si="8"/>
        <v>0</v>
      </c>
      <c r="H82" s="26"/>
      <c r="I82" s="26"/>
      <c r="J82" s="26"/>
      <c r="K82" s="26"/>
      <c r="L82" s="26"/>
      <c r="M82" s="26"/>
      <c r="N82" s="188"/>
    </row>
    <row r="83" spans="1:14" ht="21.75" thickBot="1" x14ac:dyDescent="0.3">
      <c r="A83" s="173"/>
      <c r="B83" s="110"/>
      <c r="C83" s="114"/>
      <c r="D83" s="113"/>
      <c r="E83" s="162" t="s">
        <v>63</v>
      </c>
      <c r="F83" s="129"/>
      <c r="G83" s="27">
        <f>SUM(G71:G82)</f>
        <v>8</v>
      </c>
      <c r="H83" s="27">
        <f t="shared" ref="H83:M83" si="9">SUM(H71:H82)</f>
        <v>0</v>
      </c>
      <c r="I83" s="27">
        <f t="shared" si="9"/>
        <v>0</v>
      </c>
      <c r="J83" s="27">
        <f t="shared" si="9"/>
        <v>4</v>
      </c>
      <c r="K83" s="27">
        <f t="shared" si="9"/>
        <v>4</v>
      </c>
      <c r="L83" s="27">
        <f t="shared" si="9"/>
        <v>0</v>
      </c>
      <c r="M83" s="27">
        <f t="shared" si="9"/>
        <v>0</v>
      </c>
      <c r="N83" s="188"/>
    </row>
    <row r="84" spans="1:14" x14ac:dyDescent="0.25">
      <c r="A84" s="173"/>
      <c r="B84" s="110"/>
      <c r="C84" s="114" t="s">
        <v>58</v>
      </c>
      <c r="D84" s="171" t="s">
        <v>62</v>
      </c>
      <c r="E84" s="177"/>
      <c r="F84" s="154"/>
      <c r="G84" s="8">
        <f>SUM(H84:M84)</f>
        <v>0</v>
      </c>
      <c r="H84" s="28"/>
      <c r="I84" s="28"/>
      <c r="J84" s="28"/>
      <c r="K84" s="28"/>
      <c r="L84" s="23"/>
      <c r="M84" s="23"/>
      <c r="N84" s="188"/>
    </row>
    <row r="85" spans="1:14" x14ac:dyDescent="0.25">
      <c r="A85" s="173"/>
      <c r="B85" s="110"/>
      <c r="C85" s="114"/>
      <c r="D85" s="170"/>
      <c r="E85" s="178"/>
      <c r="F85" s="179"/>
      <c r="G85" s="8">
        <f t="shared" ref="G85:G92" si="10">SUM(H85:M85)</f>
        <v>0</v>
      </c>
      <c r="H85" s="25"/>
      <c r="I85" s="25"/>
      <c r="J85" s="25"/>
      <c r="K85" s="25"/>
      <c r="L85" s="25"/>
      <c r="M85" s="25"/>
      <c r="N85" s="188"/>
    </row>
    <row r="86" spans="1:14" x14ac:dyDescent="0.25">
      <c r="A86" s="173"/>
      <c r="B86" s="110"/>
      <c r="C86" s="114"/>
      <c r="D86" s="170"/>
      <c r="E86" s="165"/>
      <c r="F86" s="166"/>
      <c r="G86" s="8">
        <f t="shared" si="10"/>
        <v>0</v>
      </c>
      <c r="H86" s="25"/>
      <c r="I86" s="25"/>
      <c r="J86" s="25"/>
      <c r="K86" s="25"/>
      <c r="L86" s="25"/>
      <c r="M86" s="25"/>
      <c r="N86" s="188"/>
    </row>
    <row r="87" spans="1:14" x14ac:dyDescent="0.25">
      <c r="A87" s="173"/>
      <c r="B87" s="110"/>
      <c r="C87" s="114"/>
      <c r="D87" s="170"/>
      <c r="E87" s="165"/>
      <c r="F87" s="166"/>
      <c r="G87" s="8">
        <f t="shared" si="10"/>
        <v>0</v>
      </c>
      <c r="H87" s="25"/>
      <c r="I87" s="25"/>
      <c r="J87" s="25"/>
      <c r="K87" s="25"/>
      <c r="L87" s="25"/>
      <c r="M87" s="25"/>
      <c r="N87" s="188"/>
    </row>
    <row r="88" spans="1:14" x14ac:dyDescent="0.25">
      <c r="A88" s="173"/>
      <c r="B88" s="110"/>
      <c r="C88" s="114"/>
      <c r="D88" s="170"/>
      <c r="E88" s="165"/>
      <c r="F88" s="166"/>
      <c r="G88" s="8">
        <f t="shared" si="10"/>
        <v>0</v>
      </c>
      <c r="H88" s="25"/>
      <c r="I88" s="25"/>
      <c r="J88" s="25"/>
      <c r="K88" s="25"/>
      <c r="L88" s="25"/>
      <c r="M88" s="25"/>
      <c r="N88" s="188"/>
    </row>
    <row r="89" spans="1:14" x14ac:dyDescent="0.25">
      <c r="A89" s="173"/>
      <c r="B89" s="110"/>
      <c r="C89" s="114"/>
      <c r="D89" s="170"/>
      <c r="E89" s="165"/>
      <c r="F89" s="166"/>
      <c r="G89" s="8">
        <f t="shared" si="10"/>
        <v>0</v>
      </c>
      <c r="H89" s="25"/>
      <c r="I89" s="25"/>
      <c r="J89" s="25"/>
      <c r="K89" s="25"/>
      <c r="L89" s="25"/>
      <c r="M89" s="25"/>
      <c r="N89" s="188"/>
    </row>
    <row r="90" spans="1:14" x14ac:dyDescent="0.25">
      <c r="A90" s="173"/>
      <c r="B90" s="110"/>
      <c r="C90" s="114"/>
      <c r="D90" s="170"/>
      <c r="E90" s="165"/>
      <c r="F90" s="166"/>
      <c r="G90" s="8">
        <f t="shared" si="10"/>
        <v>0</v>
      </c>
      <c r="H90" s="25"/>
      <c r="I90" s="25"/>
      <c r="J90" s="25"/>
      <c r="K90" s="25"/>
      <c r="L90" s="25"/>
      <c r="M90" s="25"/>
      <c r="N90" s="188"/>
    </row>
    <row r="91" spans="1:14" x14ac:dyDescent="0.25">
      <c r="A91" s="173"/>
      <c r="B91" s="110"/>
      <c r="C91" s="114"/>
      <c r="D91" s="170"/>
      <c r="E91" s="165"/>
      <c r="F91" s="166"/>
      <c r="G91" s="8">
        <f t="shared" si="10"/>
        <v>0</v>
      </c>
      <c r="H91" s="25"/>
      <c r="I91" s="25"/>
      <c r="J91" s="25"/>
      <c r="K91" s="25"/>
      <c r="L91" s="25"/>
      <c r="M91" s="25"/>
      <c r="N91" s="188"/>
    </row>
    <row r="92" spans="1:14" x14ac:dyDescent="0.25">
      <c r="A92" s="173"/>
      <c r="B92" s="110"/>
      <c r="C92" s="114"/>
      <c r="D92" s="170"/>
      <c r="E92" s="178"/>
      <c r="F92" s="179"/>
      <c r="G92" s="8">
        <f t="shared" si="10"/>
        <v>0</v>
      </c>
      <c r="H92" s="25"/>
      <c r="I92" s="25"/>
      <c r="J92" s="25"/>
      <c r="K92" s="25"/>
      <c r="L92" s="25"/>
      <c r="M92" s="25"/>
      <c r="N92" s="188"/>
    </row>
    <row r="93" spans="1:14" ht="21.75" thickBot="1" x14ac:dyDescent="0.3">
      <c r="A93" s="173"/>
      <c r="B93" s="110"/>
      <c r="C93" s="114"/>
      <c r="D93" s="113"/>
      <c r="E93" s="162" t="s">
        <v>63</v>
      </c>
      <c r="F93" s="129"/>
      <c r="G93" s="27">
        <f>SUM(G84:G92)</f>
        <v>0</v>
      </c>
      <c r="H93" s="27">
        <f t="shared" ref="H93:K93" si="11">SUM(H84:H92)</f>
        <v>0</v>
      </c>
      <c r="I93" s="27">
        <f t="shared" si="11"/>
        <v>0</v>
      </c>
      <c r="J93" s="27">
        <f t="shared" si="11"/>
        <v>0</v>
      </c>
      <c r="K93" s="27">
        <f t="shared" si="11"/>
        <v>0</v>
      </c>
      <c r="L93" s="27">
        <f>SUM(L84:L92)</f>
        <v>0</v>
      </c>
      <c r="M93" s="27">
        <f>SUM(M84:M92)</f>
        <v>0</v>
      </c>
      <c r="N93" s="188"/>
    </row>
    <row r="94" spans="1:14" x14ac:dyDescent="0.25">
      <c r="A94" s="173"/>
      <c r="B94" s="110"/>
      <c r="C94" s="158" t="s">
        <v>60</v>
      </c>
      <c r="D94" s="171" t="s">
        <v>62</v>
      </c>
      <c r="E94" s="73" t="s">
        <v>97</v>
      </c>
      <c r="F94" s="74"/>
      <c r="G94" s="72">
        <f t="shared" ref="G94:G97" si="12">SUM(H94:M94)</f>
        <v>4</v>
      </c>
      <c r="H94" s="24"/>
      <c r="I94" s="24"/>
      <c r="J94" s="24"/>
      <c r="K94" s="24"/>
      <c r="L94" s="87">
        <v>2</v>
      </c>
      <c r="M94" s="87">
        <v>2</v>
      </c>
      <c r="N94" s="188"/>
    </row>
    <row r="95" spans="1:14" x14ac:dyDescent="0.25">
      <c r="A95" s="173"/>
      <c r="B95" s="110"/>
      <c r="C95" s="170"/>
      <c r="D95" s="110"/>
      <c r="E95" s="75" t="s">
        <v>123</v>
      </c>
      <c r="F95" s="76"/>
      <c r="G95" s="72">
        <f t="shared" si="12"/>
        <v>6</v>
      </c>
      <c r="H95" s="24">
        <v>3</v>
      </c>
      <c r="I95" s="24">
        <v>3</v>
      </c>
      <c r="J95" s="24"/>
      <c r="K95" s="24"/>
      <c r="L95" s="24"/>
      <c r="M95" s="24"/>
      <c r="N95" s="188"/>
    </row>
    <row r="96" spans="1:14" x14ac:dyDescent="0.25">
      <c r="A96" s="173"/>
      <c r="B96" s="110"/>
      <c r="C96" s="170"/>
      <c r="D96" s="110"/>
      <c r="E96" s="75" t="s">
        <v>124</v>
      </c>
      <c r="F96" s="76"/>
      <c r="G96" s="72">
        <f t="shared" si="12"/>
        <v>4</v>
      </c>
      <c r="H96" s="24">
        <v>2</v>
      </c>
      <c r="I96" s="24">
        <v>2</v>
      </c>
      <c r="J96" s="24"/>
      <c r="K96" s="24"/>
      <c r="L96" s="24"/>
      <c r="M96" s="24"/>
      <c r="N96" s="188"/>
    </row>
    <row r="97" spans="1:14" ht="21" customHeight="1" x14ac:dyDescent="0.25">
      <c r="A97" s="173"/>
      <c r="B97" s="110"/>
      <c r="C97" s="170"/>
      <c r="D97" s="110"/>
      <c r="E97" s="163" t="s">
        <v>125</v>
      </c>
      <c r="F97" s="164"/>
      <c r="G97" s="72">
        <f t="shared" si="12"/>
        <v>8</v>
      </c>
      <c r="H97" s="24"/>
      <c r="I97" s="24"/>
      <c r="J97" s="24"/>
      <c r="K97" s="24"/>
      <c r="L97" s="24">
        <v>4</v>
      </c>
      <c r="M97" s="24">
        <v>4</v>
      </c>
      <c r="N97" s="188"/>
    </row>
    <row r="98" spans="1:14" x14ac:dyDescent="0.25">
      <c r="A98" s="173"/>
      <c r="B98" s="110"/>
      <c r="C98" s="170"/>
      <c r="D98" s="110"/>
      <c r="E98" s="163"/>
      <c r="F98" s="164"/>
      <c r="G98" s="72">
        <f t="shared" ref="G98:G105" si="13">SUM(H98:M98)</f>
        <v>0</v>
      </c>
      <c r="H98" s="24"/>
      <c r="I98" s="24"/>
      <c r="J98" s="24"/>
      <c r="K98" s="24"/>
      <c r="L98" s="24"/>
      <c r="M98" s="24"/>
      <c r="N98" s="188"/>
    </row>
    <row r="99" spans="1:14" x14ac:dyDescent="0.25">
      <c r="A99" s="173"/>
      <c r="B99" s="110"/>
      <c r="C99" s="170"/>
      <c r="D99" s="110"/>
      <c r="E99" s="157"/>
      <c r="F99" s="149"/>
      <c r="G99" s="8">
        <f t="shared" si="13"/>
        <v>0</v>
      </c>
      <c r="H99" s="24"/>
      <c r="I99" s="24"/>
      <c r="J99" s="24"/>
      <c r="K99" s="24"/>
      <c r="L99" s="24"/>
      <c r="M99" s="24"/>
      <c r="N99" s="188"/>
    </row>
    <row r="100" spans="1:14" x14ac:dyDescent="0.25">
      <c r="A100" s="173"/>
      <c r="B100" s="110"/>
      <c r="C100" s="170"/>
      <c r="D100" s="110"/>
      <c r="E100" s="157"/>
      <c r="F100" s="149"/>
      <c r="G100" s="8">
        <f t="shared" si="13"/>
        <v>0</v>
      </c>
      <c r="H100" s="24"/>
      <c r="I100" s="24"/>
      <c r="J100" s="24"/>
      <c r="K100" s="24"/>
      <c r="L100" s="24"/>
      <c r="M100" s="24"/>
      <c r="N100" s="188"/>
    </row>
    <row r="101" spans="1:14" x14ac:dyDescent="0.25">
      <c r="A101" s="173"/>
      <c r="B101" s="110"/>
      <c r="C101" s="170"/>
      <c r="D101" s="110"/>
      <c r="E101" s="157"/>
      <c r="F101" s="149"/>
      <c r="G101" s="8">
        <f t="shared" si="13"/>
        <v>0</v>
      </c>
      <c r="H101" s="24"/>
      <c r="I101" s="24"/>
      <c r="J101" s="24"/>
      <c r="K101" s="24"/>
      <c r="L101" s="24"/>
      <c r="M101" s="24"/>
      <c r="N101" s="188"/>
    </row>
    <row r="102" spans="1:14" x14ac:dyDescent="0.25">
      <c r="A102" s="173"/>
      <c r="B102" s="110"/>
      <c r="C102" s="170"/>
      <c r="D102" s="110"/>
      <c r="E102" s="157"/>
      <c r="F102" s="149"/>
      <c r="G102" s="8">
        <f t="shared" si="13"/>
        <v>0</v>
      </c>
      <c r="H102" s="24"/>
      <c r="I102" s="24"/>
      <c r="J102" s="24"/>
      <c r="K102" s="24"/>
      <c r="L102" s="24"/>
      <c r="M102" s="24"/>
      <c r="N102" s="188"/>
    </row>
    <row r="103" spans="1:14" x14ac:dyDescent="0.25">
      <c r="A103" s="173"/>
      <c r="B103" s="110"/>
      <c r="C103" s="170"/>
      <c r="D103" s="110"/>
      <c r="E103" s="157"/>
      <c r="F103" s="149"/>
      <c r="G103" s="8">
        <f t="shared" si="13"/>
        <v>0</v>
      </c>
      <c r="H103" s="24"/>
      <c r="I103" s="24"/>
      <c r="J103" s="24"/>
      <c r="K103" s="24"/>
      <c r="L103" s="24"/>
      <c r="M103" s="24"/>
      <c r="N103" s="188"/>
    </row>
    <row r="104" spans="1:14" x14ac:dyDescent="0.25">
      <c r="A104" s="173"/>
      <c r="B104" s="110"/>
      <c r="C104" s="170"/>
      <c r="D104" s="110"/>
      <c r="E104" s="157"/>
      <c r="F104" s="149"/>
      <c r="G104" s="8">
        <f t="shared" si="13"/>
        <v>0</v>
      </c>
      <c r="H104" s="24"/>
      <c r="I104" s="24"/>
      <c r="J104" s="24"/>
      <c r="K104" s="24"/>
      <c r="L104" s="24"/>
      <c r="M104" s="24"/>
      <c r="N104" s="188"/>
    </row>
    <row r="105" spans="1:14" x14ac:dyDescent="0.25">
      <c r="A105" s="173"/>
      <c r="B105" s="110"/>
      <c r="C105" s="170"/>
      <c r="D105" s="110"/>
      <c r="E105" s="167"/>
      <c r="F105" s="144"/>
      <c r="G105" s="8">
        <f t="shared" si="13"/>
        <v>0</v>
      </c>
      <c r="H105" s="24"/>
      <c r="I105" s="24"/>
      <c r="J105" s="24"/>
      <c r="K105" s="24"/>
      <c r="L105" s="24"/>
      <c r="M105" s="24"/>
      <c r="N105" s="188"/>
    </row>
    <row r="106" spans="1:14" ht="21.75" thickBot="1" x14ac:dyDescent="0.3">
      <c r="A106" s="173"/>
      <c r="B106" s="110"/>
      <c r="C106" s="170"/>
      <c r="D106" s="110"/>
      <c r="E106" s="168" t="s">
        <v>63</v>
      </c>
      <c r="F106" s="169"/>
      <c r="G106" s="29">
        <f>SUM(G94:G105)</f>
        <v>22</v>
      </c>
      <c r="H106" s="29">
        <f t="shared" ref="H106:M106" si="14">SUM(H94:H105)</f>
        <v>5</v>
      </c>
      <c r="I106" s="29">
        <f t="shared" si="14"/>
        <v>5</v>
      </c>
      <c r="J106" s="29">
        <f t="shared" si="14"/>
        <v>0</v>
      </c>
      <c r="K106" s="29">
        <f t="shared" si="14"/>
        <v>0</v>
      </c>
      <c r="L106" s="29">
        <f t="shared" si="14"/>
        <v>6</v>
      </c>
      <c r="M106" s="29">
        <f t="shared" si="14"/>
        <v>6</v>
      </c>
      <c r="N106" s="188"/>
    </row>
    <row r="107" spans="1:14" ht="21.75" thickBot="1" x14ac:dyDescent="0.3">
      <c r="A107" s="173"/>
      <c r="B107" s="108" t="s">
        <v>112</v>
      </c>
      <c r="C107" s="115"/>
      <c r="D107" s="115"/>
      <c r="E107" s="115"/>
      <c r="F107" s="109"/>
      <c r="G107" s="30">
        <f>SUM(G83,G93,G106)</f>
        <v>30</v>
      </c>
      <c r="H107" s="30">
        <f t="shared" ref="H107:M107" si="15">SUM(H83,H93,H106)</f>
        <v>5</v>
      </c>
      <c r="I107" s="30">
        <f t="shared" si="15"/>
        <v>5</v>
      </c>
      <c r="J107" s="30">
        <f>SUM(J83,J93,J106)</f>
        <v>4</v>
      </c>
      <c r="K107" s="30">
        <f t="shared" si="15"/>
        <v>4</v>
      </c>
      <c r="L107" s="30">
        <f t="shared" si="15"/>
        <v>6</v>
      </c>
      <c r="M107" s="31">
        <f t="shared" si="15"/>
        <v>6</v>
      </c>
      <c r="N107" s="189"/>
    </row>
    <row r="108" spans="1:14" x14ac:dyDescent="0.25">
      <c r="A108" s="173"/>
      <c r="B108" s="110" t="s">
        <v>113</v>
      </c>
      <c r="C108" s="111" t="s">
        <v>59</v>
      </c>
      <c r="D108" s="113" t="s">
        <v>62</v>
      </c>
      <c r="E108" s="154"/>
      <c r="F108" s="155"/>
      <c r="G108" s="8">
        <f>SUM(H108:M108)</f>
        <v>0</v>
      </c>
      <c r="H108" s="32"/>
      <c r="I108" s="32"/>
      <c r="J108" s="33"/>
      <c r="K108" s="33"/>
      <c r="L108" s="34"/>
      <c r="M108" s="34"/>
      <c r="N108" s="141" t="s">
        <v>57</v>
      </c>
    </row>
    <row r="109" spans="1:14" x14ac:dyDescent="0.25">
      <c r="A109" s="173"/>
      <c r="B109" s="110"/>
      <c r="C109" s="112"/>
      <c r="D109" s="114"/>
      <c r="E109" s="144"/>
      <c r="F109" s="145"/>
      <c r="G109" s="8">
        <f t="shared" ref="G109:G127" si="16">SUM(H109:M109)</f>
        <v>0</v>
      </c>
      <c r="H109" s="35"/>
      <c r="I109" s="35"/>
      <c r="J109" s="11"/>
      <c r="K109" s="11"/>
      <c r="L109" s="11"/>
      <c r="M109" s="11"/>
      <c r="N109" s="142"/>
    </row>
    <row r="110" spans="1:14" x14ac:dyDescent="0.25">
      <c r="A110" s="173"/>
      <c r="B110" s="110"/>
      <c r="C110" s="112"/>
      <c r="D110" s="114"/>
      <c r="E110" s="144"/>
      <c r="F110" s="145"/>
      <c r="G110" s="8">
        <f t="shared" si="16"/>
        <v>0</v>
      </c>
      <c r="H110" s="35"/>
      <c r="I110" s="35"/>
      <c r="J110" s="11"/>
      <c r="K110" s="11"/>
      <c r="L110" s="11"/>
      <c r="M110" s="11"/>
      <c r="N110" s="142"/>
    </row>
    <row r="111" spans="1:14" x14ac:dyDescent="0.25">
      <c r="A111" s="173"/>
      <c r="B111" s="110"/>
      <c r="C111" s="112"/>
      <c r="D111" s="114"/>
      <c r="E111" s="144"/>
      <c r="F111" s="145"/>
      <c r="G111" s="8">
        <f t="shared" si="16"/>
        <v>0</v>
      </c>
      <c r="H111" s="35"/>
      <c r="I111" s="35"/>
      <c r="J111" s="36"/>
      <c r="K111" s="36"/>
      <c r="L111" s="11"/>
      <c r="M111" s="11"/>
      <c r="N111" s="67"/>
    </row>
    <row r="112" spans="1:14" x14ac:dyDescent="0.25">
      <c r="A112" s="173"/>
      <c r="B112" s="110"/>
      <c r="C112" s="112"/>
      <c r="D112" s="114"/>
      <c r="E112" s="146"/>
      <c r="F112" s="147"/>
      <c r="G112" s="8">
        <f t="shared" si="16"/>
        <v>0</v>
      </c>
      <c r="H112" s="43"/>
      <c r="I112" s="43"/>
      <c r="J112" s="45"/>
      <c r="K112" s="45"/>
      <c r="L112" s="11"/>
      <c r="M112" s="11"/>
      <c r="N112" s="67"/>
    </row>
    <row r="113" spans="1:14" x14ac:dyDescent="0.25">
      <c r="A113" s="173"/>
      <c r="B113" s="110"/>
      <c r="C113" s="112"/>
      <c r="D113" s="114"/>
      <c r="E113" s="144"/>
      <c r="F113" s="145"/>
      <c r="G113" s="5">
        <f>SUM(H113:M113)</f>
        <v>0</v>
      </c>
      <c r="H113" s="43"/>
      <c r="I113" s="43"/>
      <c r="J113" s="43"/>
      <c r="K113" s="43"/>
      <c r="L113" s="43"/>
      <c r="M113" s="43"/>
      <c r="N113" s="67"/>
    </row>
    <row r="114" spans="1:14" x14ac:dyDescent="0.25">
      <c r="A114" s="173"/>
      <c r="B114" s="110"/>
      <c r="C114" s="112"/>
      <c r="D114" s="114"/>
      <c r="E114" s="148"/>
      <c r="F114" s="149"/>
      <c r="G114" s="8">
        <f t="shared" si="16"/>
        <v>0</v>
      </c>
      <c r="H114" s="43"/>
      <c r="I114" s="43"/>
      <c r="J114" s="43"/>
      <c r="K114" s="43"/>
      <c r="L114" s="43"/>
      <c r="M114" s="43"/>
      <c r="N114" s="67"/>
    </row>
    <row r="115" spans="1:14" x14ac:dyDescent="0.25">
      <c r="A115" s="173"/>
      <c r="B115" s="110"/>
      <c r="C115" s="112"/>
      <c r="D115" s="114"/>
      <c r="E115" s="148"/>
      <c r="F115" s="149"/>
      <c r="G115" s="8">
        <f t="shared" si="16"/>
        <v>0</v>
      </c>
      <c r="H115" s="43"/>
      <c r="I115" s="43"/>
      <c r="J115" s="43"/>
      <c r="K115" s="43"/>
      <c r="L115" s="43"/>
      <c r="M115" s="43"/>
      <c r="N115" s="67"/>
    </row>
    <row r="116" spans="1:14" ht="21.75" thickBot="1" x14ac:dyDescent="0.3">
      <c r="A116" s="173"/>
      <c r="B116" s="110"/>
      <c r="C116" s="112"/>
      <c r="D116" s="114"/>
      <c r="E116" s="150"/>
      <c r="F116" s="151"/>
      <c r="G116" s="8">
        <f t="shared" si="16"/>
        <v>0</v>
      </c>
      <c r="H116" s="38"/>
      <c r="I116" s="38"/>
      <c r="J116" s="38"/>
      <c r="K116" s="38"/>
      <c r="L116" s="38"/>
      <c r="M116" s="38"/>
      <c r="N116" s="67"/>
    </row>
    <row r="117" spans="1:14" ht="21.75" thickBot="1" x14ac:dyDescent="0.3">
      <c r="A117" s="173"/>
      <c r="B117" s="110"/>
      <c r="C117" s="112"/>
      <c r="D117" s="112"/>
      <c r="E117" s="152" t="s">
        <v>66</v>
      </c>
      <c r="F117" s="153"/>
      <c r="G117" s="39">
        <f>SUM(G108:G116)</f>
        <v>0</v>
      </c>
      <c r="H117" s="39">
        <f t="shared" ref="H117:M117" si="17">SUM(H108:H116)</f>
        <v>0</v>
      </c>
      <c r="I117" s="39">
        <f t="shared" si="17"/>
        <v>0</v>
      </c>
      <c r="J117" s="39">
        <f t="shared" si="17"/>
        <v>0</v>
      </c>
      <c r="K117" s="39">
        <f t="shared" si="17"/>
        <v>0</v>
      </c>
      <c r="L117" s="39">
        <f t="shared" si="17"/>
        <v>0</v>
      </c>
      <c r="M117" s="40">
        <f t="shared" si="17"/>
        <v>0</v>
      </c>
      <c r="N117" s="66"/>
    </row>
    <row r="118" spans="1:14" x14ac:dyDescent="0.25">
      <c r="A118" s="173"/>
      <c r="B118" s="110"/>
      <c r="C118" s="113" t="s">
        <v>58</v>
      </c>
      <c r="D118" s="113" t="s">
        <v>62</v>
      </c>
      <c r="E118" s="155" t="s">
        <v>98</v>
      </c>
      <c r="F118" s="155"/>
      <c r="G118" s="8">
        <f t="shared" si="16"/>
        <v>4</v>
      </c>
      <c r="H118" s="34"/>
      <c r="I118" s="34"/>
      <c r="J118" s="34"/>
      <c r="K118" s="34"/>
      <c r="L118" s="34">
        <v>2</v>
      </c>
      <c r="M118" s="34">
        <v>2</v>
      </c>
      <c r="N118" s="67"/>
    </row>
    <row r="119" spans="1:14" x14ac:dyDescent="0.25">
      <c r="A119" s="173"/>
      <c r="B119" s="110"/>
      <c r="C119" s="114"/>
      <c r="D119" s="114"/>
      <c r="E119" s="156" t="s">
        <v>99</v>
      </c>
      <c r="F119" s="156"/>
      <c r="G119" s="5">
        <f>SUM(H119:M119)</f>
        <v>4</v>
      </c>
      <c r="H119" s="11"/>
      <c r="I119" s="11"/>
      <c r="J119" s="83"/>
      <c r="K119" s="83"/>
      <c r="L119" s="89">
        <v>2</v>
      </c>
      <c r="M119" s="89">
        <v>2</v>
      </c>
      <c r="N119" s="92" t="s">
        <v>108</v>
      </c>
    </row>
    <row r="120" spans="1:14" x14ac:dyDescent="0.25">
      <c r="A120" s="173"/>
      <c r="B120" s="110"/>
      <c r="C120" s="114"/>
      <c r="D120" s="114"/>
      <c r="E120" s="156" t="s">
        <v>100</v>
      </c>
      <c r="F120" s="156"/>
      <c r="G120" s="82"/>
      <c r="H120" s="11"/>
      <c r="I120" s="11"/>
      <c r="J120" s="81"/>
      <c r="K120" s="81"/>
      <c r="L120" s="90"/>
      <c r="M120" s="90"/>
      <c r="N120" s="92"/>
    </row>
    <row r="121" spans="1:14" x14ac:dyDescent="0.25">
      <c r="A121" s="173"/>
      <c r="B121" s="110"/>
      <c r="C121" s="114"/>
      <c r="D121" s="114"/>
      <c r="E121" s="145"/>
      <c r="F121" s="145"/>
      <c r="G121" s="8">
        <f t="shared" si="16"/>
        <v>0</v>
      </c>
      <c r="H121" s="11"/>
      <c r="I121" s="11"/>
      <c r="J121" s="11"/>
      <c r="K121" s="11"/>
      <c r="L121" s="11"/>
      <c r="M121" s="11"/>
      <c r="N121" s="67"/>
    </row>
    <row r="122" spans="1:14" x14ac:dyDescent="0.25">
      <c r="A122" s="173"/>
      <c r="B122" s="110"/>
      <c r="C122" s="114"/>
      <c r="D122" s="114"/>
      <c r="E122" s="145"/>
      <c r="F122" s="145"/>
      <c r="G122" s="8">
        <f t="shared" si="16"/>
        <v>0</v>
      </c>
      <c r="H122" s="11"/>
      <c r="I122" s="11"/>
      <c r="J122" s="11"/>
      <c r="K122" s="11"/>
      <c r="L122" s="11"/>
      <c r="M122" s="11"/>
      <c r="N122" s="67"/>
    </row>
    <row r="123" spans="1:14" x14ac:dyDescent="0.25">
      <c r="A123" s="173"/>
      <c r="B123" s="110"/>
      <c r="C123" s="114"/>
      <c r="D123" s="114"/>
      <c r="E123" s="157"/>
      <c r="F123" s="149"/>
      <c r="G123" s="8">
        <f t="shared" si="16"/>
        <v>0</v>
      </c>
      <c r="H123" s="11"/>
      <c r="I123" s="11"/>
      <c r="J123" s="11"/>
      <c r="K123" s="11"/>
      <c r="L123" s="11"/>
      <c r="M123" s="11"/>
      <c r="N123" s="67"/>
    </row>
    <row r="124" spans="1:14" x14ac:dyDescent="0.25">
      <c r="A124" s="173"/>
      <c r="B124" s="110"/>
      <c r="C124" s="114"/>
      <c r="D124" s="114"/>
      <c r="E124" s="157"/>
      <c r="F124" s="149"/>
      <c r="G124" s="8">
        <f t="shared" si="16"/>
        <v>0</v>
      </c>
      <c r="H124" s="11"/>
      <c r="I124" s="11"/>
      <c r="J124" s="11"/>
      <c r="K124" s="11"/>
      <c r="L124" s="11"/>
      <c r="M124" s="11"/>
      <c r="N124" s="67"/>
    </row>
    <row r="125" spans="1:14" x14ac:dyDescent="0.25">
      <c r="A125" s="173"/>
      <c r="B125" s="110"/>
      <c r="C125" s="114"/>
      <c r="D125" s="114"/>
      <c r="E125" s="157"/>
      <c r="F125" s="149"/>
      <c r="G125" s="8">
        <f t="shared" si="16"/>
        <v>0</v>
      </c>
      <c r="H125" s="11"/>
      <c r="I125" s="11"/>
      <c r="J125" s="11"/>
      <c r="K125" s="11"/>
      <c r="L125" s="11"/>
      <c r="M125" s="11"/>
      <c r="N125" s="67"/>
    </row>
    <row r="126" spans="1:14" x14ac:dyDescent="0.25">
      <c r="A126" s="173"/>
      <c r="B126" s="110"/>
      <c r="C126" s="114"/>
      <c r="D126" s="114"/>
      <c r="E126" s="145"/>
      <c r="F126" s="145"/>
      <c r="G126" s="8">
        <f t="shared" si="16"/>
        <v>0</v>
      </c>
      <c r="H126" s="11"/>
      <c r="I126" s="11"/>
      <c r="J126" s="11"/>
      <c r="K126" s="11"/>
      <c r="L126" s="11"/>
      <c r="M126" s="11"/>
      <c r="N126" s="67"/>
    </row>
    <row r="127" spans="1:14" ht="21.75" thickBot="1" x14ac:dyDescent="0.3">
      <c r="A127" s="173"/>
      <c r="B127" s="110"/>
      <c r="C127" s="114"/>
      <c r="D127" s="114"/>
      <c r="E127" s="159"/>
      <c r="F127" s="151"/>
      <c r="G127" s="41">
        <f t="shared" si="16"/>
        <v>0</v>
      </c>
      <c r="H127" s="42"/>
      <c r="I127" s="42"/>
      <c r="J127" s="42"/>
      <c r="K127" s="42"/>
      <c r="L127" s="42"/>
      <c r="M127" s="42"/>
      <c r="N127" s="67"/>
    </row>
    <row r="128" spans="1:14" ht="21.75" thickBot="1" x14ac:dyDescent="0.3">
      <c r="A128" s="173"/>
      <c r="B128" s="110"/>
      <c r="C128" s="114"/>
      <c r="D128" s="112"/>
      <c r="E128" s="108" t="s">
        <v>76</v>
      </c>
      <c r="F128" s="109"/>
      <c r="G128" s="39">
        <f>SUM(G118:G127)</f>
        <v>8</v>
      </c>
      <c r="H128" s="39">
        <f t="shared" ref="H128:M128" si="18">SUM(H118:H127)</f>
        <v>0</v>
      </c>
      <c r="I128" s="39">
        <f t="shared" si="18"/>
        <v>0</v>
      </c>
      <c r="J128" s="39">
        <f t="shared" si="18"/>
        <v>0</v>
      </c>
      <c r="K128" s="39">
        <f t="shared" si="18"/>
        <v>0</v>
      </c>
      <c r="L128" s="39">
        <f t="shared" si="18"/>
        <v>4</v>
      </c>
      <c r="M128" s="40">
        <f t="shared" si="18"/>
        <v>4</v>
      </c>
      <c r="N128" s="66"/>
    </row>
    <row r="129" spans="1:18" x14ac:dyDescent="0.25">
      <c r="A129" s="173"/>
      <c r="B129" s="110"/>
      <c r="C129" s="114" t="s">
        <v>60</v>
      </c>
      <c r="D129" s="114" t="s">
        <v>64</v>
      </c>
      <c r="E129" s="160" t="s">
        <v>101</v>
      </c>
      <c r="F129" s="160"/>
      <c r="G129" s="143">
        <f>SUM(H129:M129)</f>
        <v>6</v>
      </c>
      <c r="H129" s="34"/>
      <c r="I129" s="34"/>
      <c r="J129" s="34"/>
      <c r="K129" s="34"/>
      <c r="L129" s="91">
        <v>3</v>
      </c>
      <c r="M129" s="91">
        <v>3</v>
      </c>
      <c r="N129" s="92" t="s">
        <v>108</v>
      </c>
    </row>
    <row r="130" spans="1:18" x14ac:dyDescent="0.25">
      <c r="A130" s="173"/>
      <c r="B130" s="110"/>
      <c r="C130" s="114"/>
      <c r="D130" s="114"/>
      <c r="E130" s="94" t="s">
        <v>128</v>
      </c>
      <c r="F130" s="94"/>
      <c r="G130" s="140"/>
      <c r="H130" s="11"/>
      <c r="I130" s="11"/>
      <c r="J130" s="11"/>
      <c r="K130" s="11"/>
      <c r="L130" s="90"/>
      <c r="M130" s="90"/>
      <c r="N130" s="92"/>
    </row>
    <row r="131" spans="1:18" x14ac:dyDescent="0.25">
      <c r="A131" s="173"/>
      <c r="B131" s="110"/>
      <c r="C131" s="114"/>
      <c r="D131" s="114"/>
      <c r="E131" s="94" t="s">
        <v>103</v>
      </c>
      <c r="F131" s="94"/>
      <c r="G131" s="139">
        <f t="shared" ref="G131:G138" si="19">SUM(H131:M131)</f>
        <v>3</v>
      </c>
      <c r="H131" s="11"/>
      <c r="I131" s="11"/>
      <c r="J131" s="11"/>
      <c r="K131" s="11"/>
      <c r="L131" s="81"/>
      <c r="M131" s="77">
        <v>3</v>
      </c>
      <c r="N131" s="68"/>
    </row>
    <row r="132" spans="1:18" x14ac:dyDescent="0.25">
      <c r="A132" s="173"/>
      <c r="B132" s="110"/>
      <c r="C132" s="114"/>
      <c r="D132" s="114"/>
      <c r="E132" s="94" t="s">
        <v>104</v>
      </c>
      <c r="F132" s="94"/>
      <c r="G132" s="140"/>
      <c r="H132" s="11"/>
      <c r="I132" s="11"/>
      <c r="J132" s="11"/>
      <c r="K132" s="11"/>
      <c r="L132" s="89">
        <v>3</v>
      </c>
      <c r="M132" s="89">
        <v>3</v>
      </c>
      <c r="N132" s="92" t="s">
        <v>108</v>
      </c>
    </row>
    <row r="133" spans="1:18" x14ac:dyDescent="0.25">
      <c r="A133" s="173"/>
      <c r="B133" s="110"/>
      <c r="C133" s="114"/>
      <c r="D133" s="114"/>
      <c r="E133" s="94" t="s">
        <v>105</v>
      </c>
      <c r="F133" s="94"/>
      <c r="G133" s="8">
        <f t="shared" si="19"/>
        <v>0</v>
      </c>
      <c r="H133" s="11"/>
      <c r="I133" s="11"/>
      <c r="J133" s="77"/>
      <c r="K133" s="11"/>
      <c r="L133" s="90"/>
      <c r="M133" s="90"/>
      <c r="N133" s="92"/>
    </row>
    <row r="134" spans="1:18" x14ac:dyDescent="0.25">
      <c r="A134" s="173"/>
      <c r="B134" s="110"/>
      <c r="C134" s="114"/>
      <c r="D134" s="114"/>
      <c r="E134" s="94" t="s">
        <v>106</v>
      </c>
      <c r="F134" s="94"/>
      <c r="G134" s="139">
        <f t="shared" si="19"/>
        <v>6</v>
      </c>
      <c r="H134" s="11"/>
      <c r="I134" s="11"/>
      <c r="J134" s="11"/>
      <c r="K134" s="11"/>
      <c r="L134" s="89">
        <v>3</v>
      </c>
      <c r="M134" s="89">
        <v>3</v>
      </c>
      <c r="N134" s="92" t="s">
        <v>109</v>
      </c>
    </row>
    <row r="135" spans="1:18" x14ac:dyDescent="0.25">
      <c r="A135" s="173"/>
      <c r="B135" s="110"/>
      <c r="C135" s="114"/>
      <c r="D135" s="114"/>
      <c r="E135" s="161" t="s">
        <v>107</v>
      </c>
      <c r="F135" s="161"/>
      <c r="G135" s="140"/>
      <c r="H135" s="11"/>
      <c r="I135" s="11"/>
      <c r="J135" s="11"/>
      <c r="K135" s="11"/>
      <c r="L135" s="90"/>
      <c r="M135" s="90"/>
      <c r="N135" s="92"/>
    </row>
    <row r="136" spans="1:18" x14ac:dyDescent="0.25">
      <c r="A136" s="173"/>
      <c r="B136" s="110"/>
      <c r="C136" s="114"/>
      <c r="D136" s="114"/>
      <c r="E136" s="156" t="s">
        <v>127</v>
      </c>
      <c r="F136" s="156"/>
      <c r="G136" s="88">
        <f t="shared" si="19"/>
        <v>4</v>
      </c>
      <c r="H136" s="77"/>
      <c r="I136" s="77"/>
      <c r="J136" s="77">
        <v>2</v>
      </c>
      <c r="K136" s="77">
        <v>2</v>
      </c>
      <c r="L136" s="11"/>
      <c r="M136" s="11"/>
      <c r="N136" s="68"/>
      <c r="O136" s="44"/>
      <c r="P136" s="44"/>
      <c r="Q136" s="44"/>
      <c r="R136" s="44"/>
    </row>
    <row r="137" spans="1:18" x14ac:dyDescent="0.25">
      <c r="A137" s="173"/>
      <c r="B137" s="110"/>
      <c r="C137" s="114"/>
      <c r="D137" s="114"/>
      <c r="E137" s="145"/>
      <c r="F137" s="145"/>
      <c r="G137" s="8">
        <f t="shared" si="19"/>
        <v>0</v>
      </c>
      <c r="H137" s="11"/>
      <c r="I137" s="11"/>
      <c r="J137" s="11"/>
      <c r="K137" s="11"/>
      <c r="L137" s="11"/>
      <c r="M137" s="11"/>
      <c r="N137" s="93"/>
      <c r="O137" s="44"/>
      <c r="P137" s="44"/>
      <c r="Q137" s="44"/>
      <c r="R137" s="44"/>
    </row>
    <row r="138" spans="1:18" ht="21" customHeight="1" x14ac:dyDescent="0.25">
      <c r="A138" s="173"/>
      <c r="B138" s="110"/>
      <c r="C138" s="114"/>
      <c r="D138" s="114"/>
      <c r="E138" s="94" t="s">
        <v>102</v>
      </c>
      <c r="F138" s="94"/>
      <c r="G138" s="8">
        <f t="shared" si="19"/>
        <v>3</v>
      </c>
      <c r="H138" s="42"/>
      <c r="I138" s="42"/>
      <c r="J138" s="42"/>
      <c r="K138" s="42"/>
      <c r="L138" s="42"/>
      <c r="M138" s="42">
        <v>3</v>
      </c>
      <c r="N138" s="93"/>
      <c r="O138" s="44"/>
      <c r="P138" s="44"/>
      <c r="Q138" s="44"/>
      <c r="R138" s="44"/>
    </row>
    <row r="139" spans="1:18" x14ac:dyDescent="0.25">
      <c r="A139" s="173"/>
      <c r="B139" s="110"/>
      <c r="C139" s="114"/>
      <c r="D139" s="114"/>
      <c r="E139" s="103"/>
      <c r="F139" s="103"/>
      <c r="G139" s="5">
        <f>SUM(H139:M139)</f>
        <v>0</v>
      </c>
      <c r="H139" s="11"/>
      <c r="I139" s="11"/>
      <c r="J139" s="11"/>
      <c r="K139" s="11"/>
      <c r="L139" s="11"/>
      <c r="M139" s="11"/>
      <c r="N139" s="68"/>
      <c r="O139" s="44"/>
      <c r="P139" s="44"/>
      <c r="Q139" s="44"/>
      <c r="R139" s="44"/>
    </row>
    <row r="140" spans="1:18" x14ac:dyDescent="0.25">
      <c r="A140" s="173"/>
      <c r="B140" s="110"/>
      <c r="C140" s="114"/>
      <c r="D140" s="114"/>
      <c r="E140" s="104" t="s">
        <v>129</v>
      </c>
      <c r="F140" s="105"/>
      <c r="G140" s="5">
        <f t="shared" ref="G140:G145" si="20">SUM(H140:M140)</f>
        <v>3</v>
      </c>
      <c r="H140" s="11"/>
      <c r="I140" s="11"/>
      <c r="J140" s="11">
        <v>3</v>
      </c>
      <c r="K140" s="11"/>
      <c r="L140" s="11"/>
      <c r="M140" s="11"/>
      <c r="N140" s="68"/>
      <c r="O140" s="44"/>
      <c r="P140" s="44"/>
      <c r="Q140" s="44"/>
      <c r="R140" s="44"/>
    </row>
    <row r="141" spans="1:18" x14ac:dyDescent="0.25">
      <c r="A141" s="173"/>
      <c r="B141" s="110"/>
      <c r="C141" s="114"/>
      <c r="D141" s="114"/>
      <c r="E141" s="103"/>
      <c r="F141" s="103"/>
      <c r="G141" s="5">
        <f t="shared" si="20"/>
        <v>0</v>
      </c>
      <c r="H141" s="11"/>
      <c r="I141" s="11"/>
      <c r="J141" s="11"/>
      <c r="K141" s="11"/>
      <c r="L141" s="11"/>
      <c r="M141" s="11"/>
      <c r="N141" s="68"/>
      <c r="O141" s="44"/>
      <c r="P141" s="44"/>
      <c r="Q141" s="44"/>
      <c r="R141" s="44"/>
    </row>
    <row r="142" spans="1:18" x14ac:dyDescent="0.25">
      <c r="A142" s="173"/>
      <c r="B142" s="110"/>
      <c r="C142" s="114"/>
      <c r="D142" s="114"/>
      <c r="E142" s="103"/>
      <c r="F142" s="103"/>
      <c r="G142" s="5">
        <f t="shared" si="20"/>
        <v>0</v>
      </c>
      <c r="H142" s="11"/>
      <c r="I142" s="11"/>
      <c r="J142" s="11"/>
      <c r="K142" s="11"/>
      <c r="L142" s="11"/>
      <c r="M142" s="11"/>
      <c r="N142" s="68"/>
      <c r="O142" s="44"/>
      <c r="P142" s="44"/>
      <c r="Q142" s="44"/>
      <c r="R142" s="44"/>
    </row>
    <row r="143" spans="1:18" x14ac:dyDescent="0.25">
      <c r="A143" s="173"/>
      <c r="B143" s="110"/>
      <c r="C143" s="114"/>
      <c r="D143" s="114"/>
      <c r="E143" s="103"/>
      <c r="F143" s="103"/>
      <c r="G143" s="5">
        <f t="shared" si="20"/>
        <v>0</v>
      </c>
      <c r="H143" s="11"/>
      <c r="I143" s="11"/>
      <c r="J143" s="11"/>
      <c r="K143" s="11"/>
      <c r="L143" s="11"/>
      <c r="M143" s="11"/>
      <c r="N143" s="68"/>
      <c r="O143" s="44"/>
      <c r="P143" s="44"/>
      <c r="Q143" s="44"/>
      <c r="R143" s="44"/>
    </row>
    <row r="144" spans="1:18" x14ac:dyDescent="0.25">
      <c r="A144" s="173"/>
      <c r="B144" s="110"/>
      <c r="C144" s="114"/>
      <c r="D144" s="114"/>
      <c r="E144" s="103"/>
      <c r="F144" s="103"/>
      <c r="G144" s="5">
        <f t="shared" si="20"/>
        <v>0</v>
      </c>
      <c r="H144" s="11"/>
      <c r="I144" s="11"/>
      <c r="J144" s="11"/>
      <c r="K144" s="11"/>
      <c r="L144" s="11"/>
      <c r="M144" s="11"/>
      <c r="N144" s="68"/>
      <c r="O144" s="44"/>
      <c r="P144" s="44"/>
      <c r="Q144" s="44"/>
      <c r="R144" s="44"/>
    </row>
    <row r="145" spans="1:18" ht="21.75" thickBot="1" x14ac:dyDescent="0.3">
      <c r="A145" s="173"/>
      <c r="B145" s="110"/>
      <c r="C145" s="158"/>
      <c r="D145" s="158"/>
      <c r="E145" s="106"/>
      <c r="F145" s="107"/>
      <c r="G145" s="29">
        <f t="shared" si="20"/>
        <v>0</v>
      </c>
      <c r="H145" s="42"/>
      <c r="I145" s="42"/>
      <c r="J145" s="42"/>
      <c r="K145" s="42"/>
      <c r="L145" s="42"/>
      <c r="M145" s="42"/>
      <c r="N145" s="68"/>
      <c r="O145" s="44"/>
      <c r="P145" s="44"/>
      <c r="Q145" s="44"/>
      <c r="R145" s="44"/>
    </row>
    <row r="146" spans="1:18" ht="21.75" thickBot="1" x14ac:dyDescent="0.3">
      <c r="A146" s="173"/>
      <c r="B146" s="110"/>
      <c r="C146" s="158"/>
      <c r="D146" s="158"/>
      <c r="E146" s="108" t="s">
        <v>76</v>
      </c>
      <c r="F146" s="109"/>
      <c r="G146" s="39">
        <f>SUM(G129:G145)</f>
        <v>25</v>
      </c>
      <c r="H146" s="39">
        <f>SUM(H129:H145)</f>
        <v>0</v>
      </c>
      <c r="I146" s="39">
        <f t="shared" ref="I146:M146" si="21">SUM(I129:I145)</f>
        <v>0</v>
      </c>
      <c r="J146" s="39">
        <f t="shared" si="21"/>
        <v>5</v>
      </c>
      <c r="K146" s="39">
        <f t="shared" si="21"/>
        <v>2</v>
      </c>
      <c r="L146" s="39">
        <f t="shared" si="21"/>
        <v>9</v>
      </c>
      <c r="M146" s="40">
        <f t="shared" si="21"/>
        <v>15</v>
      </c>
      <c r="N146" s="65"/>
    </row>
    <row r="147" spans="1:18" ht="21.75" thickBot="1" x14ac:dyDescent="0.3">
      <c r="A147" s="173"/>
      <c r="B147" s="101" t="s">
        <v>114</v>
      </c>
      <c r="C147" s="102"/>
      <c r="D147" s="102"/>
      <c r="E147" s="102"/>
      <c r="F147" s="102"/>
      <c r="G147" s="46">
        <f>SUM(G117,G128,G146)</f>
        <v>33</v>
      </c>
      <c r="H147" s="95">
        <f>SUM(H117,H128,H146)</f>
        <v>0</v>
      </c>
      <c r="I147" s="97">
        <f t="shared" ref="I147:M147" si="22">SUM(I117,I128,I146)</f>
        <v>0</v>
      </c>
      <c r="J147" s="97">
        <f t="shared" si="22"/>
        <v>5</v>
      </c>
      <c r="K147" s="97">
        <f t="shared" si="22"/>
        <v>2</v>
      </c>
      <c r="L147" s="97">
        <f t="shared" si="22"/>
        <v>13</v>
      </c>
      <c r="M147" s="99">
        <f t="shared" si="22"/>
        <v>19</v>
      </c>
      <c r="N147" s="66"/>
      <c r="O147" s="44"/>
      <c r="P147" s="44"/>
    </row>
    <row r="148" spans="1:18" ht="21.75" thickBot="1" x14ac:dyDescent="0.3">
      <c r="A148" s="174"/>
      <c r="B148" s="101" t="s">
        <v>115</v>
      </c>
      <c r="C148" s="102"/>
      <c r="D148" s="102"/>
      <c r="E148" s="102"/>
      <c r="F148" s="102"/>
      <c r="G148" s="47">
        <f>SUM(H117:M117,H128:M128,H146:M146)</f>
        <v>39</v>
      </c>
      <c r="H148" s="96"/>
      <c r="I148" s="98"/>
      <c r="J148" s="98"/>
      <c r="K148" s="98"/>
      <c r="L148" s="98"/>
      <c r="M148" s="100"/>
      <c r="N148" s="66"/>
      <c r="O148" s="44"/>
      <c r="P148" s="44"/>
    </row>
    <row r="149" spans="1:18" ht="21.75" thickBot="1" x14ac:dyDescent="0.3">
      <c r="A149" s="108" t="s">
        <v>121</v>
      </c>
      <c r="B149" s="115"/>
      <c r="C149" s="115"/>
      <c r="D149" s="115"/>
      <c r="E149" s="115"/>
      <c r="F149" s="109"/>
      <c r="G149" s="48">
        <f t="shared" ref="G149" si="23">SUM(G107,G147)</f>
        <v>63</v>
      </c>
      <c r="H149" s="48">
        <f t="shared" ref="H149:M149" si="24">SUM(H117,H128,H146)</f>
        <v>0</v>
      </c>
      <c r="I149" s="48">
        <f t="shared" si="24"/>
        <v>0</v>
      </c>
      <c r="J149" s="48">
        <f t="shared" si="24"/>
        <v>5</v>
      </c>
      <c r="K149" s="48">
        <f t="shared" si="24"/>
        <v>2</v>
      </c>
      <c r="L149" s="48">
        <f t="shared" si="24"/>
        <v>13</v>
      </c>
      <c r="M149" s="49">
        <f t="shared" si="24"/>
        <v>19</v>
      </c>
      <c r="N149" s="69"/>
    </row>
    <row r="150" spans="1:18" ht="21.75" thickBot="1" x14ac:dyDescent="0.3">
      <c r="A150" s="116" t="s">
        <v>116</v>
      </c>
      <c r="B150" s="117"/>
      <c r="C150" s="117"/>
      <c r="D150" s="117"/>
      <c r="E150" s="117"/>
      <c r="F150" s="117"/>
      <c r="G150" s="48">
        <f>SUM(G66,G107)</f>
        <v>147</v>
      </c>
      <c r="H150" s="48"/>
      <c r="I150" s="48"/>
      <c r="J150" s="48"/>
      <c r="K150" s="48"/>
      <c r="L150" s="48"/>
      <c r="M150" s="48">
        <f t="shared" ref="M150" si="25">SUM(M66,M107)</f>
        <v>12</v>
      </c>
      <c r="N150" s="70"/>
    </row>
    <row r="151" spans="1:18" ht="21.75" thickBot="1" x14ac:dyDescent="0.3">
      <c r="A151" s="134" t="s">
        <v>77</v>
      </c>
      <c r="B151" s="135"/>
      <c r="C151" s="135"/>
      <c r="D151" s="135"/>
      <c r="E151" s="135"/>
      <c r="F151" s="136"/>
      <c r="G151" s="137">
        <f>SUM(G66,G149)</f>
        <v>180</v>
      </c>
      <c r="H151" s="138"/>
      <c r="I151" s="138"/>
      <c r="J151" s="138"/>
      <c r="K151" s="138"/>
      <c r="L151" s="138"/>
      <c r="M151" s="138"/>
      <c r="N151" s="71"/>
    </row>
    <row r="152" spans="1:18" ht="21.75" thickBot="1" x14ac:dyDescent="0.3">
      <c r="A152" s="108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8"/>
    </row>
    <row r="153" spans="1:18" ht="40.5" x14ac:dyDescent="0.25">
      <c r="A153" s="122" t="s">
        <v>65</v>
      </c>
      <c r="B153" s="123"/>
      <c r="C153" s="124"/>
      <c r="D153" s="124"/>
      <c r="E153" s="124"/>
      <c r="F153" s="124"/>
      <c r="G153" s="50" t="s">
        <v>55</v>
      </c>
      <c r="H153" s="50" t="s">
        <v>56</v>
      </c>
      <c r="I153" s="50" t="s">
        <v>56</v>
      </c>
      <c r="J153" s="50" t="s">
        <v>56</v>
      </c>
      <c r="K153" s="50" t="s">
        <v>56</v>
      </c>
      <c r="L153" s="50" t="s">
        <v>56</v>
      </c>
      <c r="M153" s="50" t="s">
        <v>56</v>
      </c>
      <c r="N153" s="51" t="s">
        <v>51</v>
      </c>
    </row>
    <row r="154" spans="1:18" x14ac:dyDescent="0.25">
      <c r="A154" s="125" t="s">
        <v>72</v>
      </c>
      <c r="B154" s="126"/>
      <c r="C154" s="127"/>
      <c r="D154" s="127"/>
      <c r="E154" s="127"/>
      <c r="F154" s="127"/>
      <c r="G154" s="52">
        <f>SUM(H154:M154)</f>
        <v>18</v>
      </c>
      <c r="H154" s="52">
        <v>3</v>
      </c>
      <c r="I154" s="52">
        <v>3</v>
      </c>
      <c r="J154" s="52">
        <v>3</v>
      </c>
      <c r="K154" s="52">
        <v>3</v>
      </c>
      <c r="L154" s="52">
        <v>3</v>
      </c>
      <c r="M154" s="52">
        <v>3</v>
      </c>
      <c r="N154" s="53" t="s">
        <v>40</v>
      </c>
    </row>
    <row r="155" spans="1:18" x14ac:dyDescent="0.25">
      <c r="A155" s="125" t="s">
        <v>73</v>
      </c>
      <c r="B155" s="126"/>
      <c r="C155" s="127"/>
      <c r="D155" s="127"/>
      <c r="E155" s="127"/>
      <c r="F155" s="127"/>
      <c r="G155" s="52">
        <f t="shared" ref="G155" si="26">SUM(H155:M155)</f>
        <v>6</v>
      </c>
      <c r="H155" s="52">
        <v>1</v>
      </c>
      <c r="I155" s="52">
        <v>1</v>
      </c>
      <c r="J155" s="52">
        <v>1</v>
      </c>
      <c r="K155" s="52">
        <v>1</v>
      </c>
      <c r="L155" s="52">
        <v>1</v>
      </c>
      <c r="M155" s="52">
        <v>1</v>
      </c>
      <c r="N155" s="53" t="s">
        <v>41</v>
      </c>
    </row>
    <row r="156" spans="1:18" x14ac:dyDescent="0.25">
      <c r="A156" s="125" t="s">
        <v>52</v>
      </c>
      <c r="B156" s="126"/>
      <c r="C156" s="127"/>
      <c r="D156" s="127"/>
      <c r="E156" s="127"/>
      <c r="F156" s="127"/>
      <c r="G156" s="52">
        <f>SUM(H156:M156)</f>
        <v>210</v>
      </c>
      <c r="H156" s="52">
        <v>35</v>
      </c>
      <c r="I156" s="52">
        <v>35</v>
      </c>
      <c r="J156" s="52">
        <v>35</v>
      </c>
      <c r="K156" s="52">
        <v>35</v>
      </c>
      <c r="L156" s="52">
        <v>35</v>
      </c>
      <c r="M156" s="52">
        <v>35</v>
      </c>
      <c r="N156" s="53"/>
    </row>
    <row r="157" spans="1:18" ht="21.75" thickBot="1" x14ac:dyDescent="0.3">
      <c r="A157" s="128" t="s">
        <v>42</v>
      </c>
      <c r="B157" s="129"/>
      <c r="C157" s="130"/>
      <c r="D157" s="130"/>
      <c r="E157" s="130"/>
      <c r="F157" s="130"/>
      <c r="G157" s="54">
        <f>SUM(H157:M157)</f>
        <v>210</v>
      </c>
      <c r="H157" s="80">
        <f t="shared" ref="H157:M157" si="27">SUM(H149,H107,H65,H28,H154,H155)</f>
        <v>35</v>
      </c>
      <c r="I157" s="27">
        <f t="shared" si="27"/>
        <v>35</v>
      </c>
      <c r="J157" s="27">
        <f t="shared" si="27"/>
        <v>35</v>
      </c>
      <c r="K157" s="27">
        <f t="shared" si="27"/>
        <v>35</v>
      </c>
      <c r="L157" s="27">
        <f t="shared" si="27"/>
        <v>35</v>
      </c>
      <c r="M157" s="27">
        <f t="shared" si="27"/>
        <v>35</v>
      </c>
      <c r="N157" s="55"/>
    </row>
    <row r="158" spans="1:18" ht="21.75" thickBot="1" x14ac:dyDescent="0.3">
      <c r="A158" s="131" t="s">
        <v>117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3"/>
    </row>
    <row r="159" spans="1:18" ht="21.75" thickBot="1" x14ac:dyDescent="0.3">
      <c r="A159" s="121" t="s">
        <v>78</v>
      </c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56">
        <v>180</v>
      </c>
    </row>
    <row r="160" spans="1:18" ht="21.75" thickBot="1" x14ac:dyDescent="0.3">
      <c r="A160" s="121" t="s">
        <v>118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56">
        <f>SUM(G66,G107)</f>
        <v>147</v>
      </c>
    </row>
    <row r="161" spans="1:14" ht="21.75" thickBot="1" x14ac:dyDescent="0.3">
      <c r="A161" s="121" t="s">
        <v>119</v>
      </c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57">
        <f>(N159-N160)*1.2</f>
        <v>39.6</v>
      </c>
    </row>
    <row r="162" spans="1:14" ht="21.75" thickBot="1" x14ac:dyDescent="0.3">
      <c r="A162" s="121" t="s">
        <v>120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56">
        <f>(N159-N160)*1.5</f>
        <v>49.5</v>
      </c>
    </row>
    <row r="163" spans="1:14" ht="21" customHeight="1" x14ac:dyDescent="0.25">
      <c r="A163" s="119" t="s">
        <v>122</v>
      </c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</sheetData>
  <protectedRanges>
    <protectedRange sqref="M119 H129:M145 H119:L127 M121:M127" name="範圍8"/>
    <protectedRange sqref="H94:M105" name="範圍6"/>
    <protectedRange sqref="H71:M71" name="範圍4"/>
    <protectedRange sqref="H29:K29 H31:I37 L29:M37 H30 J30:K37 H39:M48 H50:K63 M50:M63 L50:L55 L57:L63" name="範圍2"/>
    <protectedRange sqref="H18:I23 J18:K24 L18:M18 L20:M24" name="範圍1"/>
    <protectedRange sqref="E29:F37 E39:E63 F39:F55 F57:F63" name="範圍3"/>
    <protectedRange sqref="E97:F105 E94:F94" name="範圍5"/>
    <protectedRange sqref="E146:F146 E119:F138" name="範圍7"/>
  </protectedRanges>
  <mergeCells count="200">
    <mergeCell ref="A3:D5"/>
    <mergeCell ref="E3:G4"/>
    <mergeCell ref="H3:M3"/>
    <mergeCell ref="N3:N5"/>
    <mergeCell ref="H4:I4"/>
    <mergeCell ref="J4:K4"/>
    <mergeCell ref="L4:M4"/>
    <mergeCell ref="E5:F5"/>
    <mergeCell ref="A1:N2"/>
    <mergeCell ref="D25:E26"/>
    <mergeCell ref="D27:F27"/>
    <mergeCell ref="D18:E22"/>
    <mergeCell ref="G18:G24"/>
    <mergeCell ref="B28:F28"/>
    <mergeCell ref="A6:A65"/>
    <mergeCell ref="B6:C27"/>
    <mergeCell ref="D6:E7"/>
    <mergeCell ref="N6:N7"/>
    <mergeCell ref="D8:E8"/>
    <mergeCell ref="D9:E11"/>
    <mergeCell ref="G9:G11"/>
    <mergeCell ref="N9:N11"/>
    <mergeCell ref="D12:E14"/>
    <mergeCell ref="G12:G14"/>
    <mergeCell ref="N12:N14"/>
    <mergeCell ref="D15:E17"/>
    <mergeCell ref="G15:G17"/>
    <mergeCell ref="N15:N17"/>
    <mergeCell ref="N18:N24"/>
    <mergeCell ref="D23:E24"/>
    <mergeCell ref="B29:D38"/>
    <mergeCell ref="E29:F29"/>
    <mergeCell ref="N29:N32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B39:D64"/>
    <mergeCell ref="E39:F39"/>
    <mergeCell ref="N39:N49"/>
    <mergeCell ref="E40:F40"/>
    <mergeCell ref="E41:F41"/>
    <mergeCell ref="E42:F42"/>
    <mergeCell ref="E43:F43"/>
    <mergeCell ref="E50:E56"/>
    <mergeCell ref="N50:N56"/>
    <mergeCell ref="E57:E63"/>
    <mergeCell ref="N57:N63"/>
    <mergeCell ref="E64:F64"/>
    <mergeCell ref="B65:F65"/>
    <mergeCell ref="E44:F44"/>
    <mergeCell ref="E45:F45"/>
    <mergeCell ref="E46:F46"/>
    <mergeCell ref="E47:F47"/>
    <mergeCell ref="E48:F48"/>
    <mergeCell ref="E49:F49"/>
    <mergeCell ref="N71:N107"/>
    <mergeCell ref="E72:F72"/>
    <mergeCell ref="E73:F73"/>
    <mergeCell ref="E74:F74"/>
    <mergeCell ref="E75:F75"/>
    <mergeCell ref="A66:F66"/>
    <mergeCell ref="A68:D70"/>
    <mergeCell ref="E68:G69"/>
    <mergeCell ref="H68:M68"/>
    <mergeCell ref="N68:N70"/>
    <mergeCell ref="H69:I69"/>
    <mergeCell ref="J69:K69"/>
    <mergeCell ref="L69:M69"/>
    <mergeCell ref="E70:F70"/>
    <mergeCell ref="E76:F76"/>
    <mergeCell ref="E77:F77"/>
    <mergeCell ref="E78:F78"/>
    <mergeCell ref="A71:A148"/>
    <mergeCell ref="B71:B106"/>
    <mergeCell ref="C71:C83"/>
    <mergeCell ref="D71:D83"/>
    <mergeCell ref="E71:F71"/>
    <mergeCell ref="E82:F82"/>
    <mergeCell ref="E83:F83"/>
    <mergeCell ref="C84:C93"/>
    <mergeCell ref="D84:D93"/>
    <mergeCell ref="E84:F84"/>
    <mergeCell ref="E85:F85"/>
    <mergeCell ref="E86:F86"/>
    <mergeCell ref="E87:F87"/>
    <mergeCell ref="E88:F88"/>
    <mergeCell ref="E89:F89"/>
    <mergeCell ref="E98:F98"/>
    <mergeCell ref="E99:F99"/>
    <mergeCell ref="E100:F100"/>
    <mergeCell ref="E101:F101"/>
    <mergeCell ref="E102:F102"/>
    <mergeCell ref="E103:F103"/>
    <mergeCell ref="E90:F90"/>
    <mergeCell ref="E91:F91"/>
    <mergeCell ref="E92:F92"/>
    <mergeCell ref="E93:F93"/>
    <mergeCell ref="E97:F97"/>
    <mergeCell ref="E104:F104"/>
    <mergeCell ref="E79:F79"/>
    <mergeCell ref="E80:F80"/>
    <mergeCell ref="E81:F81"/>
    <mergeCell ref="E105:F105"/>
    <mergeCell ref="E106:F106"/>
    <mergeCell ref="B107:F107"/>
    <mergeCell ref="C94:C106"/>
    <mergeCell ref="D94:D106"/>
    <mergeCell ref="C129:C146"/>
    <mergeCell ref="D129:D146"/>
    <mergeCell ref="E137:F137"/>
    <mergeCell ref="E124:F124"/>
    <mergeCell ref="E125:F125"/>
    <mergeCell ref="E126:F126"/>
    <mergeCell ref="E127:F127"/>
    <mergeCell ref="E128:F128"/>
    <mergeCell ref="E129:F129"/>
    <mergeCell ref="E130:F130"/>
    <mergeCell ref="E132:F132"/>
    <mergeCell ref="E133:F133"/>
    <mergeCell ref="E134:F134"/>
    <mergeCell ref="E135:F135"/>
    <mergeCell ref="E136:F136"/>
    <mergeCell ref="N108:N110"/>
    <mergeCell ref="N119:N120"/>
    <mergeCell ref="N129:N130"/>
    <mergeCell ref="G129:G130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08:F108"/>
    <mergeCell ref="E118:F118"/>
    <mergeCell ref="E119:F119"/>
    <mergeCell ref="E120:F120"/>
    <mergeCell ref="E121:F121"/>
    <mergeCell ref="E122:F122"/>
    <mergeCell ref="E123:F123"/>
    <mergeCell ref="A149:F149"/>
    <mergeCell ref="A150:F150"/>
    <mergeCell ref="A152:N152"/>
    <mergeCell ref="A163:N163"/>
    <mergeCell ref="A161:M161"/>
    <mergeCell ref="A162:M162"/>
    <mergeCell ref="A153:F153"/>
    <mergeCell ref="A154:F154"/>
    <mergeCell ref="A155:F155"/>
    <mergeCell ref="A156:F156"/>
    <mergeCell ref="A157:F157"/>
    <mergeCell ref="A158:N158"/>
    <mergeCell ref="A159:M159"/>
    <mergeCell ref="A160:M160"/>
    <mergeCell ref="A151:F151"/>
    <mergeCell ref="G151:M151"/>
    <mergeCell ref="H147:H148"/>
    <mergeCell ref="I147:I148"/>
    <mergeCell ref="J147:J148"/>
    <mergeCell ref="K147:K148"/>
    <mergeCell ref="L147:L148"/>
    <mergeCell ref="M147:M148"/>
    <mergeCell ref="B147:F147"/>
    <mergeCell ref="B148:F14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B108:B146"/>
    <mergeCell ref="C108:C117"/>
    <mergeCell ref="D108:D117"/>
    <mergeCell ref="C118:C128"/>
    <mergeCell ref="D118:D128"/>
    <mergeCell ref="G131:G132"/>
    <mergeCell ref="G134:G135"/>
    <mergeCell ref="L134:L135"/>
    <mergeCell ref="L119:L120"/>
    <mergeCell ref="M119:M120"/>
    <mergeCell ref="L129:L130"/>
    <mergeCell ref="M129:M130"/>
    <mergeCell ref="L132:L133"/>
    <mergeCell ref="M132:M133"/>
    <mergeCell ref="N132:N133"/>
    <mergeCell ref="N137:N138"/>
    <mergeCell ref="E138:F138"/>
    <mergeCell ref="N134:N135"/>
    <mergeCell ref="M134:M135"/>
    <mergeCell ref="E131:F131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41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F3C9196A-213F-488E-BB5F-66F55B487F48}">
            <x14:iconSet custom="1">
              <x14:cfvo type="percent">
                <xm:f>0</xm:f>
              </x14:cfvo>
              <x14:cfvo type="num" gte="0">
                <xm:f>64</xm:f>
              </x14:cfvo>
              <x14:cfvo type="num">
                <xm:f>82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G149</xm:sqref>
        </x14:conditionalFormatting>
        <x14:conditionalFormatting xmlns:xm="http://schemas.microsoft.com/office/excel/2006/main">
          <x14:cfRule type="iconSet" priority="46" id="{E19B3971-F475-4266-8926-73C2DF937D27}">
            <x14:iconSet iconSet="3Symbols2" custom="1">
              <x14:cfvo type="percent">
                <xm:f>0</xm:f>
              </x14:cfvo>
              <x14:cfvo type="num" gte="0">
                <xm:f>2</xm:f>
              </x14:cfvo>
              <x14:cfvo type="num">
                <xm:f>7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H149</xm:sqref>
        </x14:conditionalFormatting>
        <x14:conditionalFormatting xmlns:xm="http://schemas.microsoft.com/office/excel/2006/main">
          <x14:cfRule type="iconSet" priority="45" id="{40D1A305-6F84-4A62-A580-A108E2E293CC}">
            <x14:iconSet iconSet="3Symbols2" custom="1">
              <x14:cfvo type="percent">
                <xm:f>0</xm:f>
              </x14:cfvo>
              <x14:cfvo type="num" gte="0">
                <xm:f>2</xm:f>
              </x14:cfvo>
              <x14:cfvo type="num">
                <xm:f>7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I149</xm:sqref>
        </x14:conditionalFormatting>
        <x14:conditionalFormatting xmlns:xm="http://schemas.microsoft.com/office/excel/2006/main">
          <x14:cfRule type="iconSet" priority="44" id="{1588D443-4005-4F8A-BD93-8FC00E8C9F64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12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J149</xm:sqref>
        </x14:conditionalFormatting>
        <x14:conditionalFormatting xmlns:xm="http://schemas.microsoft.com/office/excel/2006/main">
          <x14:cfRule type="iconSet" priority="43" id="{31FD84EC-2FCB-45AB-A56D-03AC78DAF02B}">
            <x14:iconSet iconSet="3Symbols2" custom="1">
              <x14:cfvo type="percent">
                <xm:f>0</xm:f>
              </x14:cfvo>
              <x14:cfvo type="num" gte="0">
                <xm:f>8</xm:f>
              </x14:cfvo>
              <x14:cfvo type="num">
                <xm:f>16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K149</xm:sqref>
        </x14:conditionalFormatting>
        <x14:conditionalFormatting xmlns:xm="http://schemas.microsoft.com/office/excel/2006/main">
          <x14:cfRule type="iconSet" priority="42" id="{9767E1B7-8DFE-421A-AA6A-7F1CFCAB511C}">
            <x14:iconSet iconSet="3Symbols2" custom="1">
              <x14:cfvo type="percent">
                <xm:f>0</xm:f>
              </x14:cfvo>
              <x14:cfvo type="num" gte="0">
                <xm:f>23</xm:f>
              </x14:cfvo>
              <x14:cfvo type="num">
                <xm:f>25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L149</xm:sqref>
        </x14:conditionalFormatting>
        <x14:conditionalFormatting xmlns:xm="http://schemas.microsoft.com/office/excel/2006/main">
          <x14:cfRule type="iconSet" priority="41" id="{5F43F52F-7930-44BB-A7B8-5CB52CF9F8C3}">
            <x14:iconSet iconSet="3Symbols2" custom="1">
              <x14:cfvo type="percent">
                <xm:f>0</xm:f>
              </x14:cfvo>
              <x14:cfvo type="num" gte="0">
                <xm:f>20</xm:f>
              </x14:cfvo>
              <x14:cfvo type="num">
                <xm:f>25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M149</xm:sqref>
        </x14:conditionalFormatting>
        <x14:conditionalFormatting xmlns:xm="http://schemas.microsoft.com/office/excel/2006/main">
          <x14:cfRule type="iconSet" priority="40" id="{BD13E0EE-73A2-4660-A8BE-49E52C928145}">
            <x14:iconSet iconSet="3Symbols2" custom="1">
              <x14:cfvo type="percent">
                <xm:f>0</xm:f>
              </x14:cfvo>
              <x14:cfvo type="num" gte="0">
                <xm:f>11</xm:f>
              </x14:cfvo>
              <x14:cfvo type="num">
                <xm:f>19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G154</xm:sqref>
        </x14:conditionalFormatting>
        <x14:conditionalFormatting xmlns:xm="http://schemas.microsoft.com/office/excel/2006/main">
          <x14:cfRule type="iconSet" priority="39" id="{CAE61E18-6FFC-433B-86CB-02FFD7D03938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H154</xm:sqref>
        </x14:conditionalFormatting>
        <x14:conditionalFormatting xmlns:xm="http://schemas.microsoft.com/office/excel/2006/main">
          <x14:cfRule type="iconSet" priority="38" id="{7B535DDF-7E7D-444C-9EDD-7BBCF068A433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I154</xm:sqref>
        </x14:conditionalFormatting>
        <x14:conditionalFormatting xmlns:xm="http://schemas.microsoft.com/office/excel/2006/main">
          <x14:cfRule type="iconSet" priority="37" id="{90BEE2AD-856C-47C2-832A-9ACDBE3A9A09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J154</xm:sqref>
        </x14:conditionalFormatting>
        <x14:conditionalFormatting xmlns:xm="http://schemas.microsoft.com/office/excel/2006/main">
          <x14:cfRule type="iconSet" priority="36" id="{C7F2691C-268E-4829-94A4-8E6D8F6A8FEF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K154</xm:sqref>
        </x14:conditionalFormatting>
        <x14:conditionalFormatting xmlns:xm="http://schemas.microsoft.com/office/excel/2006/main">
          <x14:cfRule type="iconSet" priority="35" id="{21AFA96D-6A55-4860-B24D-C5388AA8FAC7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L154</xm:sqref>
        </x14:conditionalFormatting>
        <x14:conditionalFormatting xmlns:xm="http://schemas.microsoft.com/office/excel/2006/main">
          <x14:cfRule type="iconSet" priority="34" id="{BE543570-E07F-439F-B178-2DC79B27F1F9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M154</xm:sqref>
        </x14:conditionalFormatting>
        <x14:conditionalFormatting xmlns:xm="http://schemas.microsoft.com/office/excel/2006/main">
          <x14:cfRule type="iconSet" priority="33" id="{3617D4F6-48F9-45F2-9357-0F10D716A4A2}">
            <x14:iconSet iconSet="3Symbols2" custom="1">
              <x14:cfvo type="percent">
                <xm:f>0</xm:f>
              </x14:cfvo>
              <x14:cfvo type="num" gte="0">
                <xm:f>5</xm:f>
              </x14:cfvo>
              <x14:cfvo type="num">
                <xm:f>13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G155</xm:sqref>
        </x14:conditionalFormatting>
        <x14:conditionalFormatting xmlns:xm="http://schemas.microsoft.com/office/excel/2006/main">
          <x14:cfRule type="iconSet" priority="32" id="{AC787346-947D-4466-827C-4FE71534469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H155</xm:sqref>
        </x14:conditionalFormatting>
        <x14:conditionalFormatting xmlns:xm="http://schemas.microsoft.com/office/excel/2006/main">
          <x14:cfRule type="iconSet" priority="31" id="{6B1244AE-92DB-4790-8A4E-196D7635CD6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I155</xm:sqref>
        </x14:conditionalFormatting>
        <x14:conditionalFormatting xmlns:xm="http://schemas.microsoft.com/office/excel/2006/main">
          <x14:cfRule type="iconSet" priority="30" id="{01BDA5AE-D5B5-4F09-86A1-FE34350CD94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J155</xm:sqref>
        </x14:conditionalFormatting>
        <x14:conditionalFormatting xmlns:xm="http://schemas.microsoft.com/office/excel/2006/main">
          <x14:cfRule type="iconSet" priority="29" id="{C20A92F1-5A5D-4ED0-BBE2-EE8BAAC9BA8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K155</xm:sqref>
        </x14:conditionalFormatting>
        <x14:conditionalFormatting xmlns:xm="http://schemas.microsoft.com/office/excel/2006/main">
          <x14:cfRule type="iconSet" priority="28" id="{087B8295-D62F-4E5A-95BF-77E113DB2E7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L155</xm:sqref>
        </x14:conditionalFormatting>
        <x14:conditionalFormatting xmlns:xm="http://schemas.microsoft.com/office/excel/2006/main">
          <x14:cfRule type="iconSet" priority="27" id="{6594611F-C975-43EE-AE9F-6F8C366C59A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M155</xm:sqref>
        </x14:conditionalFormatting>
        <x14:conditionalFormatting xmlns:xm="http://schemas.microsoft.com/office/excel/2006/main">
          <x14:cfRule type="iconSet" priority="26" id="{A4A4751D-4E9A-4BF2-87CF-C5826FF34E5C}">
            <x14:iconSet iconSet="3Symbols2" custom="1">
              <x14:cfvo type="percent">
                <xm:f>0</xm:f>
              </x14:cfvo>
              <x14:cfvo type="num" gte="0">
                <xm:f>65</xm:f>
              </x14:cfvo>
              <x14:cfvo type="num">
                <xm:f>77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G28</xm:sqref>
        </x14:conditionalFormatting>
        <x14:conditionalFormatting xmlns:xm="http://schemas.microsoft.com/office/excel/2006/main">
          <x14:cfRule type="iconSet" priority="25" id="{6EBFBF7D-28CC-4AB3-BA1F-263BE187883C}">
            <x14:iconSet iconSet="3Symbols2" custom="1">
              <x14:cfvo type="percent">
                <xm:f>0</xm:f>
              </x14:cfvo>
              <x14:cfvo type="num" gte="0">
                <xm:f>17</xm:f>
              </x14:cfvo>
              <x14:cfvo type="num">
                <xm:f>22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H28</xm:sqref>
        </x14:conditionalFormatting>
        <x14:conditionalFormatting xmlns:xm="http://schemas.microsoft.com/office/excel/2006/main">
          <x14:cfRule type="iconSet" priority="24" id="{8B0A1A62-944F-49C5-A28D-BA70DE6D5022}">
            <x14:iconSet iconSet="3Symbols2" custom="1">
              <x14:cfvo type="percent">
                <xm:f>0</xm:f>
              </x14:cfvo>
              <x14:cfvo type="num" gte="0">
                <xm:f>17</xm:f>
              </x14:cfvo>
              <x14:cfvo type="num">
                <xm:f>22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23" id="{DCDAB624-8493-4824-AD18-3A82EC48B89A}">
            <x14:iconSet iconSet="3Symbols2" custom="1">
              <x14:cfvo type="percent">
                <xm:f>0</xm:f>
              </x14:cfvo>
              <x14:cfvo type="num" gte="0">
                <xm:f>10</xm:f>
              </x14:cfvo>
              <x14:cfvo type="num">
                <xm:f>14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J28</xm:sqref>
        </x14:conditionalFormatting>
        <x14:conditionalFormatting xmlns:xm="http://schemas.microsoft.com/office/excel/2006/main">
          <x14:cfRule type="iconSet" priority="22" id="{CB95F520-9A00-4D1A-A378-FD1CDE4A62AC}">
            <x14:iconSet iconSet="3Symbols2" custom="1">
              <x14:cfvo type="percent">
                <xm:f>0</xm:f>
              </x14:cfvo>
              <x14:cfvo type="num" gte="0">
                <xm:f>6</xm:f>
              </x14:cfvo>
              <x14:cfvo type="num">
                <xm:f>10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K28</xm:sqref>
        </x14:conditionalFormatting>
        <x14:conditionalFormatting xmlns:xm="http://schemas.microsoft.com/office/excel/2006/main">
          <x14:cfRule type="iconSet" priority="21" id="{E5DBEBA7-EF6A-446D-80D7-45752C76AD0A}">
            <x14:iconSet custom="1">
              <x14:cfvo type="percent">
                <xm:f>0</xm:f>
              </x14:cfvo>
              <x14:cfvo type="num" gte="0">
                <xm:f>5</xm:f>
              </x14:cfvo>
              <x14:cfvo type="num">
                <xm:f>7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L28</xm:sqref>
        </x14:conditionalFormatting>
        <x14:conditionalFormatting xmlns:xm="http://schemas.microsoft.com/office/excel/2006/main">
          <x14:cfRule type="iconSet" priority="20" id="{6629D47E-5B00-414C-B080-0A0D3B6F91CF}">
            <x14:iconSet custom="1">
              <x14:cfvo type="percent">
                <xm:f>0</xm:f>
              </x14:cfvo>
              <x14:cfvo type="num" gte="0">
                <xm:f>5</xm:f>
              </x14:cfvo>
              <x14:cfvo type="num">
                <xm:f>7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M28</xm:sqref>
        </x14:conditionalFormatting>
        <x14:conditionalFormatting xmlns:xm="http://schemas.microsoft.com/office/excel/2006/main">
          <x14:cfRule type="iconSet" priority="18" id="{FA63717B-312D-4853-8765-EDAEE74A6C0A}">
            <x14:iconSet iconSet="3Symbols2" custom="1">
              <x14:cfvo type="percent">
                <xm:f>0</xm:f>
              </x14:cfvo>
              <x14:cfvo type="num" gte="0">
                <xm:f>7</xm:f>
              </x14:cfvo>
              <x14:cfvo type="num">
                <xm:f>9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H64</xm:sqref>
        </x14:conditionalFormatting>
        <x14:conditionalFormatting xmlns:xm="http://schemas.microsoft.com/office/excel/2006/main">
          <x14:cfRule type="iconSet" priority="17" id="{39AA4942-BA08-4437-B6B2-9FD5D83615FC}">
            <x14:iconSet iconSet="3Symbols2" custom="1">
              <x14:cfvo type="percent">
                <xm:f>0</xm:f>
              </x14:cfvo>
              <x14:cfvo type="num" gte="0">
                <xm:f>7</xm:f>
              </x14:cfvo>
              <x14:cfvo type="num">
                <xm:f>9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I64</xm:sqref>
        </x14:conditionalFormatting>
        <x14:conditionalFormatting xmlns:xm="http://schemas.microsoft.com/office/excel/2006/main">
          <x14:cfRule type="iconSet" priority="16" id="{2AC4E09A-31F0-4ECC-96A9-A6715AE6D121}">
            <x14:iconSet iconSet="3Symbols2" custom="1">
              <x14:cfvo type="percent">
                <xm:f>0</xm:f>
              </x14:cfvo>
              <x14:cfvo type="num" gte="0">
                <xm:f>9</xm:f>
              </x14:cfvo>
              <x14:cfvo type="num">
                <xm:f>18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J64</xm:sqref>
        </x14:conditionalFormatting>
        <x14:conditionalFormatting xmlns:xm="http://schemas.microsoft.com/office/excel/2006/main">
          <x14:cfRule type="iconSet" priority="15" id="{760D05FD-08EF-4F10-AF5B-87DDAAA2394B}">
            <x14:iconSet iconSet="3Symbols2" custom="1">
              <x14:cfvo type="percent">
                <xm:f>0</xm:f>
              </x14:cfvo>
              <x14:cfvo type="num" gte="0">
                <xm:f>9</xm:f>
              </x14:cfvo>
              <x14:cfvo type="num">
                <xm:f>15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K64</xm:sqref>
        </x14:conditionalFormatting>
        <x14:conditionalFormatting xmlns:xm="http://schemas.microsoft.com/office/excel/2006/main">
          <x14:cfRule type="iconSet" priority="14" id="{052C830B-6F59-4767-94DA-8D4994F12D8C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7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L64</xm:sqref>
        </x14:conditionalFormatting>
        <x14:conditionalFormatting xmlns:xm="http://schemas.microsoft.com/office/excel/2006/main">
          <x14:cfRule type="iconSet" priority="13" id="{02A570A5-FB5D-401C-9FD4-5258EEA5CBE5}">
            <x14:iconSet iconSet="3Symbols2" custom="1">
              <x14:cfvo type="percent">
                <xm:f>0</xm:f>
              </x14:cfvo>
              <x14:cfvo type="num" gte="0">
                <xm:f>1</xm:f>
              </x14:cfvo>
              <x14:cfvo type="num">
                <xm:f>6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M64</xm:sqref>
        </x14:conditionalFormatting>
        <x14:conditionalFormatting xmlns:xm="http://schemas.microsoft.com/office/excel/2006/main">
          <x14:cfRule type="iconSet" priority="12" id="{0606F7CC-B331-470D-B7DF-7DDFBDDC3DD5}">
            <x14:iconSet iconSet="3Symbols2" custom="1">
              <x14:cfvo type="percent">
                <xm:f>0</xm:f>
              </x14:cfvo>
              <x14:cfvo type="num" gte="0">
                <xm:f>110</xm:f>
              </x14:cfvo>
              <x14:cfvo type="num">
                <xm:f>128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G66:G67</xm:sqref>
        </x14:conditionalFormatting>
        <x14:conditionalFormatting xmlns:xm="http://schemas.microsoft.com/office/excel/2006/main">
          <x14:cfRule type="iconSet" priority="11" id="{C4A792D3-70A4-40AE-8D1A-96F9A2357D43}">
            <x14:iconSet iconSet="3Symbols2" custom="1">
              <x14:cfvo type="percent">
                <xm:f>0</xm:f>
              </x14:cfvo>
              <x14:cfvo type="num" gte="0">
                <xm:f>25</xm:f>
              </x14:cfvo>
              <x14:cfvo type="num">
                <xm:f>30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H66:H67</xm:sqref>
        </x14:conditionalFormatting>
        <x14:conditionalFormatting xmlns:xm="http://schemas.microsoft.com/office/excel/2006/main">
          <x14:cfRule type="iconSet" priority="10" id="{7D5E6DBB-7692-4FEB-850D-A40DBC3DF63B}">
            <x14:iconSet iconSet="3Symbols2" custom="1">
              <x14:cfvo type="percent">
                <xm:f>0</xm:f>
              </x14:cfvo>
              <x14:cfvo type="num" gte="0">
                <xm:f>25</xm:f>
              </x14:cfvo>
              <x14:cfvo type="num">
                <xm:f>30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I66:I67</xm:sqref>
        </x14:conditionalFormatting>
        <x14:conditionalFormatting xmlns:xm="http://schemas.microsoft.com/office/excel/2006/main">
          <x14:cfRule type="iconSet" priority="9" id="{D3A5E320-0AAA-4A5A-ADE0-CEEB0AF98DB5}">
            <x14:iconSet iconSet="3Symbols2" custom="1">
              <x14:cfvo type="percent">
                <xm:f>0</xm:f>
              </x14:cfvo>
              <x14:cfvo type="num" gte="0">
                <xm:f>20</xm:f>
              </x14:cfvo>
              <x14:cfvo type="num">
                <xm:f>31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J66:J67</xm:sqref>
        </x14:conditionalFormatting>
        <x14:conditionalFormatting xmlns:xm="http://schemas.microsoft.com/office/excel/2006/main">
          <x14:cfRule type="iconSet" priority="8" id="{018D3409-6641-4FB4-8CE1-EAF700BD8EB7}">
            <x14:iconSet iconSet="3Symbols2" custom="1">
              <x14:cfvo type="percent">
                <xm:f>0</xm:f>
              </x14:cfvo>
              <x14:cfvo type="num" gte="0">
                <xm:f>16</xm:f>
              </x14:cfvo>
              <x14:cfvo type="num">
                <xm:f>24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K66:K67</xm:sqref>
        </x14:conditionalFormatting>
        <x14:conditionalFormatting xmlns:xm="http://schemas.microsoft.com/office/excel/2006/main">
          <x14:cfRule type="iconSet" priority="7" id="{B3DD990A-BD3D-43CF-B3F2-D241D8269F57}">
            <x14:iconSet iconSet="3Symbols2" custom="1">
              <x14:cfvo type="percent">
                <xm:f>0</xm:f>
              </x14:cfvo>
              <x14:cfvo type="num" gte="0">
                <xm:f>7</xm:f>
              </x14:cfvo>
              <x14:cfvo type="num">
                <xm:f>13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L66:L67</xm:sqref>
        </x14:conditionalFormatting>
        <x14:conditionalFormatting xmlns:xm="http://schemas.microsoft.com/office/excel/2006/main">
          <x14:cfRule type="iconSet" priority="6" id="{8E3A4521-37B8-4B3B-B171-909551733FCF}">
            <x14:iconSet iconSet="3Symbols2" custom="1">
              <x14:cfvo type="percent">
                <xm:f>0</xm:f>
              </x14:cfvo>
              <x14:cfvo type="num" gte="0">
                <xm:f>7</xm:f>
              </x14:cfvo>
              <x14:cfvo type="num">
                <xm:f>12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M66:M67</xm:sqref>
        </x14:conditionalFormatting>
        <x14:conditionalFormatting xmlns:xm="http://schemas.microsoft.com/office/excel/2006/main">
          <x14:cfRule type="iconSet" priority="5" id="{6058BDD5-FFC0-4BBB-80C5-062C3BD9F4BB}">
            <x14:iconSet iconSet="3Symbols2" custom="1">
              <x14:cfvo type="percent">
                <xm:f>0</xm:f>
              </x14:cfvo>
              <x14:cfvo type="num" gte="0">
                <xm:f>179</xm:f>
              </x14:cfvo>
              <x14:cfvo type="num">
                <xm:f>193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G151</xm:sqref>
        </x14:conditionalFormatting>
        <x14:conditionalFormatting xmlns:xm="http://schemas.microsoft.com/office/excel/2006/main">
          <x14:cfRule type="iconSet" priority="4" id="{8C05C526-5345-4F09-8DB9-7CAEE25296DB}">
            <x14:iconSet iconSet="3Symbols2" custom="1">
              <x14:cfvo type="percent">
                <xm:f>0</xm:f>
              </x14:cfvo>
              <x14:cfvo type="num" gte="0">
                <xm:f>15</xm:f>
              </x14:cfvo>
              <x14:cfvo type="num" gte="0">
                <xm:f>15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G38</xm:sqref>
        </x14:conditionalFormatting>
        <x14:conditionalFormatting xmlns:xm="http://schemas.microsoft.com/office/excel/2006/main">
          <x14:cfRule type="iconSet" priority="3" id="{8B4FA750-95A8-4E75-A40B-8CFCF672EF2F}">
            <x14:iconSet iconSet="3Symbols2" custom="1">
              <x14:cfvo type="percent">
                <xm:f>0</xm:f>
              </x14:cfvo>
              <x14:cfvo type="num" gte="0">
                <xm:f>8</xm:f>
              </x14:cfvo>
              <x14:cfvo type="num" gte="0">
                <xm:f>10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G49</xm:sqref>
        </x14:conditionalFormatting>
        <x14:conditionalFormatting xmlns:xm="http://schemas.microsoft.com/office/excel/2006/main">
          <x14:cfRule type="iconSet" priority="2" id="{FE4C35EE-A930-4E42-A332-4B417A4E84DC}">
            <x14:iconSet iconSet="3Symbols2" custom="1">
              <x14:cfvo type="percent">
                <xm:f>0</xm:f>
              </x14:cfvo>
              <x14:cfvo type="num" gte="0">
                <xm:f>17</xm:f>
              </x14:cfvo>
              <x14:cfvo type="num" gte="0">
                <xm:f>19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G64</xm:sqref>
        </x14:conditionalFormatting>
        <x14:conditionalFormatting xmlns:xm="http://schemas.microsoft.com/office/excel/2006/main">
          <x14:cfRule type="iconSet" priority="1" id="{C0BCBDD8-9B70-4CB0-B7C8-8B144ADFCF43}">
            <x14:iconSet iconSet="3Symbols2" custom="1">
              <x14:cfvo type="percent">
                <xm:f>0</xm:f>
              </x14:cfvo>
              <x14:cfvo type="num" gte="0">
                <xm:f>44</xm:f>
              </x14:cfvo>
              <x14:cfvo type="num">
                <xm:f>52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G65</xm:sqref>
        </x14:conditionalFormatting>
        <x14:conditionalFormatting xmlns:xm="http://schemas.microsoft.com/office/excel/2006/main">
          <x14:cfRule type="iconSet" priority="60" id="{46205C33-F438-4A90-BE1B-1C161504035E}">
            <x14:iconSet iconSet="3Symbols2" custom="1">
              <x14:cfvo type="percent">
                <xm:f>0</xm:f>
              </x14:cfvo>
              <x14:cfvo type="formula" gte="0">
                <xm:f>$N$161</xm:f>
              </x14:cfvo>
              <x14:cfvo type="formula">
                <xm:f>$N$162+1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G148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電機科</vt:lpstr>
      <vt:lpstr>電機科!Print_Area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2019-03-14T01:16:55Z</cp:lastPrinted>
  <dcterms:created xsi:type="dcterms:W3CDTF">2017-11-30T00:00:28Z</dcterms:created>
  <dcterms:modified xsi:type="dcterms:W3CDTF">2019-03-15T00:48:13Z</dcterms:modified>
</cp:coreProperties>
</file>